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azkovaji\Desktop\R83\"/>
    </mc:Choice>
  </mc:AlternateContent>
  <xr:revisionPtr revIDLastSave="0" documentId="13_ncr:1_{8F2CC415-F8B8-4ED0-8EDC-E57A5577EB83}" xr6:coauthVersionLast="47" xr6:coauthVersionMax="47" xr10:uidLastSave="{00000000-0000-0000-0000-000000000000}"/>
  <bookViews>
    <workbookView xWindow="-120" yWindow="-120" windowWidth="26640" windowHeight="14370" activeTab="3" xr2:uid="{062A2E32-D122-4DEB-ABA2-F0A326A6AD8A}"/>
  </bookViews>
  <sheets>
    <sheet name="Příjmy" sheetId="1" r:id="rId1"/>
    <sheet name="Příjmy kapitálové" sheetId="2" r:id="rId2"/>
    <sheet name="Výdaje" sheetId="3" r:id="rId3"/>
    <sheet name="Výdaje kapitálové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4" l="1"/>
  <c r="E52" i="4"/>
  <c r="E54" i="4" s="1"/>
  <c r="E58" i="4" s="1"/>
  <c r="D52" i="4"/>
  <c r="D54" i="4" s="1"/>
  <c r="H56" i="4"/>
  <c r="G56" i="4"/>
  <c r="H50" i="4"/>
  <c r="G50" i="4"/>
  <c r="H45" i="4"/>
  <c r="F43" i="4"/>
  <c r="E43" i="4"/>
  <c r="D43" i="4"/>
  <c r="G41" i="4"/>
  <c r="F39" i="4"/>
  <c r="E39" i="4"/>
  <c r="H35" i="4"/>
  <c r="F32" i="4"/>
  <c r="E32" i="4"/>
  <c r="D32" i="4"/>
  <c r="H31" i="4"/>
  <c r="F27" i="4"/>
  <c r="H27" i="4" s="1"/>
  <c r="E27" i="4"/>
  <c r="D27" i="4"/>
  <c r="H26" i="4"/>
  <c r="G25" i="4"/>
  <c r="F14" i="4"/>
  <c r="H14" i="4" s="1"/>
  <c r="E14" i="4"/>
  <c r="D14" i="4"/>
  <c r="H13" i="4"/>
  <c r="G13" i="4"/>
  <c r="H11" i="4"/>
  <c r="D11" i="4"/>
  <c r="F3" i="4"/>
  <c r="E3" i="4"/>
  <c r="D3" i="4"/>
  <c r="H2" i="4"/>
  <c r="G2" i="4"/>
  <c r="F228" i="3"/>
  <c r="E228" i="3"/>
  <c r="D228" i="3"/>
  <c r="H227" i="3"/>
  <c r="G227" i="3"/>
  <c r="F225" i="3"/>
  <c r="F220" i="3"/>
  <c r="E220" i="3"/>
  <c r="D220" i="3"/>
  <c r="H219" i="3"/>
  <c r="G219" i="3"/>
  <c r="F217" i="3"/>
  <c r="E217" i="3"/>
  <c r="D217" i="3"/>
  <c r="H216" i="3"/>
  <c r="H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H205" i="3"/>
  <c r="G205" i="3"/>
  <c r="H204" i="3"/>
  <c r="G204" i="3"/>
  <c r="H203" i="3"/>
  <c r="G203" i="3"/>
  <c r="H202" i="3"/>
  <c r="G202" i="3"/>
  <c r="H201" i="3"/>
  <c r="G201" i="3"/>
  <c r="H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H190" i="3"/>
  <c r="G190" i="3"/>
  <c r="F188" i="3"/>
  <c r="E188" i="3"/>
  <c r="D188" i="3"/>
  <c r="H187" i="3"/>
  <c r="H183" i="3"/>
  <c r="H182" i="3"/>
  <c r="F180" i="3"/>
  <c r="E180" i="3"/>
  <c r="D180" i="3"/>
  <c r="H179" i="3"/>
  <c r="H177" i="3"/>
  <c r="G177" i="3"/>
  <c r="H176" i="3"/>
  <c r="G176" i="3"/>
  <c r="H175" i="3"/>
  <c r="G175" i="3"/>
  <c r="H174" i="3"/>
  <c r="G174" i="3"/>
  <c r="H173" i="3"/>
  <c r="G173" i="3"/>
  <c r="H170" i="3"/>
  <c r="G170" i="3"/>
  <c r="H169" i="3"/>
  <c r="G169" i="3"/>
  <c r="H168" i="3"/>
  <c r="G168" i="3"/>
  <c r="H166" i="3"/>
  <c r="G166" i="3"/>
  <c r="H165" i="3"/>
  <c r="G165" i="3"/>
  <c r="H164" i="3"/>
  <c r="G164" i="3"/>
  <c r="F162" i="3"/>
  <c r="E162" i="3"/>
  <c r="D162" i="3"/>
  <c r="H159" i="3"/>
  <c r="G159" i="3"/>
  <c r="H158" i="3"/>
  <c r="G158" i="3"/>
  <c r="H157" i="3"/>
  <c r="G157" i="3"/>
  <c r="H156" i="3"/>
  <c r="H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F146" i="3"/>
  <c r="H146" i="3" s="1"/>
  <c r="D146" i="3"/>
  <c r="G145" i="3"/>
  <c r="F141" i="3"/>
  <c r="E141" i="3"/>
  <c r="D141" i="3"/>
  <c r="H140" i="3"/>
  <c r="G140" i="3"/>
  <c r="H139" i="3"/>
  <c r="G139" i="3"/>
  <c r="F137" i="3"/>
  <c r="E137" i="3"/>
  <c r="D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F118" i="3"/>
  <c r="E118" i="3"/>
  <c r="H117" i="3"/>
  <c r="G117" i="3"/>
  <c r="H116" i="3"/>
  <c r="H115" i="3"/>
  <c r="G115" i="3"/>
  <c r="F112" i="3"/>
  <c r="E112" i="3"/>
  <c r="D112" i="3"/>
  <c r="H111" i="3"/>
  <c r="H110" i="3"/>
  <c r="G110" i="3"/>
  <c r="H108" i="3"/>
  <c r="G108" i="3"/>
  <c r="F106" i="3"/>
  <c r="E106" i="3"/>
  <c r="D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F97" i="3"/>
  <c r="H97" i="3" s="1"/>
  <c r="D97" i="3"/>
  <c r="G96" i="3"/>
  <c r="H95" i="3"/>
  <c r="H94" i="3"/>
  <c r="H93" i="3"/>
  <c r="G93" i="3"/>
  <c r="H92" i="3"/>
  <c r="G92" i="3"/>
  <c r="H91" i="3"/>
  <c r="G91" i="3"/>
  <c r="F88" i="3"/>
  <c r="E88" i="3"/>
  <c r="D88" i="3"/>
  <c r="H87" i="3"/>
  <c r="G87" i="3"/>
  <c r="H86" i="3"/>
  <c r="G86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F74" i="3"/>
  <c r="E74" i="3"/>
  <c r="D74" i="3"/>
  <c r="H73" i="3"/>
  <c r="G73" i="3"/>
  <c r="F71" i="3"/>
  <c r="E71" i="3"/>
  <c r="D71" i="3"/>
  <c r="H70" i="3"/>
  <c r="G70" i="3"/>
  <c r="F68" i="3"/>
  <c r="F65" i="3"/>
  <c r="E65" i="3"/>
  <c r="D65" i="3"/>
  <c r="H64" i="3"/>
  <c r="G64" i="3"/>
  <c r="G63" i="3"/>
  <c r="H62" i="3"/>
  <c r="G62" i="3"/>
  <c r="H61" i="3"/>
  <c r="G61" i="3"/>
  <c r="H60" i="3"/>
  <c r="G60" i="3"/>
  <c r="H59" i="3"/>
  <c r="G59" i="3"/>
  <c r="H58" i="3"/>
  <c r="G58" i="3"/>
  <c r="H57" i="3"/>
  <c r="H55" i="3"/>
  <c r="G55" i="3"/>
  <c r="H54" i="3"/>
  <c r="H53" i="3"/>
  <c r="H52" i="3"/>
  <c r="G52" i="3"/>
  <c r="F50" i="3"/>
  <c r="E50" i="3"/>
  <c r="D50" i="3"/>
  <c r="H49" i="3"/>
  <c r="G49" i="3"/>
  <c r="H48" i="3"/>
  <c r="G48" i="3"/>
  <c r="H47" i="3"/>
  <c r="G47" i="3"/>
  <c r="H46" i="3"/>
  <c r="G46" i="3"/>
  <c r="H45" i="3"/>
  <c r="G45" i="3"/>
  <c r="H44" i="3"/>
  <c r="G44" i="3"/>
  <c r="H42" i="3"/>
  <c r="G42" i="3"/>
  <c r="H41" i="3"/>
  <c r="G41" i="3"/>
  <c r="H40" i="3"/>
  <c r="G40" i="3"/>
  <c r="F38" i="3"/>
  <c r="E38" i="3"/>
  <c r="D38" i="3"/>
  <c r="H36" i="3"/>
  <c r="G36" i="3"/>
  <c r="F34" i="3"/>
  <c r="E34" i="3"/>
  <c r="H33" i="3"/>
  <c r="G33" i="3"/>
  <c r="F31" i="3"/>
  <c r="E31" i="3"/>
  <c r="D31" i="3"/>
  <c r="H30" i="3"/>
  <c r="G30" i="3"/>
  <c r="F26" i="3"/>
  <c r="E26" i="3"/>
  <c r="D26" i="3"/>
  <c r="H25" i="3"/>
  <c r="H24" i="3"/>
  <c r="G24" i="3"/>
  <c r="H23" i="3"/>
  <c r="G23" i="3"/>
  <c r="F21" i="3"/>
  <c r="E21" i="3"/>
  <c r="D21" i="3"/>
  <c r="H20" i="3"/>
  <c r="H19" i="3"/>
  <c r="G19" i="3"/>
  <c r="H18" i="3"/>
  <c r="G18" i="3"/>
  <c r="F13" i="3"/>
  <c r="E13" i="3"/>
  <c r="D13" i="3"/>
  <c r="H12" i="3"/>
  <c r="G12" i="3"/>
  <c r="H11" i="3"/>
  <c r="G11" i="3"/>
  <c r="H10" i="3"/>
  <c r="G10" i="3"/>
  <c r="F8" i="3"/>
  <c r="E8" i="3"/>
  <c r="D8" i="3"/>
  <c r="H7" i="3"/>
  <c r="G7" i="3"/>
  <c r="H6" i="3"/>
  <c r="G6" i="3"/>
  <c r="H5" i="3"/>
  <c r="G5" i="3"/>
  <c r="H4" i="3"/>
  <c r="G4" i="3"/>
  <c r="H3" i="3"/>
  <c r="G3" i="3"/>
  <c r="H2" i="3"/>
  <c r="G2" i="3"/>
  <c r="H3" i="4" l="1"/>
  <c r="G27" i="4"/>
  <c r="H32" i="4"/>
  <c r="G3" i="4"/>
  <c r="G14" i="4"/>
  <c r="H43" i="4"/>
  <c r="H52" i="4"/>
  <c r="H220" i="3"/>
  <c r="H118" i="3"/>
  <c r="H26" i="3"/>
  <c r="G146" i="3"/>
  <c r="G71" i="3"/>
  <c r="H31" i="3"/>
  <c r="G26" i="3"/>
  <c r="G74" i="3"/>
  <c r="H188" i="3"/>
  <c r="H217" i="3"/>
  <c r="G137" i="3"/>
  <c r="G88" i="3"/>
  <c r="H34" i="3"/>
  <c r="G220" i="3"/>
  <c r="H228" i="3"/>
  <c r="H162" i="3"/>
  <c r="G13" i="3"/>
  <c r="G34" i="3"/>
  <c r="H112" i="3"/>
  <c r="H13" i="3"/>
  <c r="H21" i="3"/>
  <c r="G217" i="3"/>
  <c r="H106" i="3"/>
  <c r="G228" i="3"/>
  <c r="H65" i="3"/>
  <c r="F230" i="3"/>
  <c r="G31" i="3"/>
  <c r="H50" i="3"/>
  <c r="H141" i="3"/>
  <c r="H180" i="3"/>
  <c r="D58" i="4"/>
  <c r="G54" i="4"/>
  <c r="G43" i="4"/>
  <c r="G52" i="4"/>
  <c r="H54" i="4"/>
  <c r="G50" i="3"/>
  <c r="G65" i="3"/>
  <c r="H74" i="3"/>
  <c r="H71" i="3"/>
  <c r="H88" i="3"/>
  <c r="G112" i="3"/>
  <c r="H137" i="3"/>
  <c r="G141" i="3"/>
  <c r="G8" i="3"/>
  <c r="G106" i="3"/>
  <c r="H8" i="3"/>
  <c r="G21" i="3"/>
  <c r="G180" i="3"/>
</calcChain>
</file>

<file path=xl/sharedStrings.xml><?xml version="1.0" encoding="utf-8"?>
<sst xmlns="http://schemas.openxmlformats.org/spreadsheetml/2006/main" count="412" uniqueCount="167">
  <si>
    <t>Paragaraf</t>
  </si>
  <si>
    <t>Položka</t>
  </si>
  <si>
    <t>Popis</t>
  </si>
  <si>
    <t>Rozpočet schválený v tis. Kč</t>
  </si>
  <si>
    <t>Rozpočet upravený v tis. Kč</t>
  </si>
  <si>
    <t>Plnění v Kč</t>
  </si>
  <si>
    <t>Rozpočet schválený plnění v %</t>
  </si>
  <si>
    <t>Rozpočet upravený plnění v %</t>
  </si>
  <si>
    <t>I. DAŇOVÉ PŘÍJMY</t>
  </si>
  <si>
    <t>Poplatky ze psů</t>
  </si>
  <si>
    <t>Příjem poplatku za užívání veřejného prostranství</t>
  </si>
  <si>
    <t>Správní poplatky</t>
  </si>
  <si>
    <t>Daň z nemovitých věcí</t>
  </si>
  <si>
    <t>Daňové příjmy:</t>
  </si>
  <si>
    <t>II. NEDAŇOVÉ PŘÍJMY</t>
  </si>
  <si>
    <t>Přijaté neinvestiční příspěvky a náhrady</t>
  </si>
  <si>
    <t>Základní školy</t>
  </si>
  <si>
    <t>Příjem z pronájmu nebo pachtu ost.nemov.věcí</t>
  </si>
  <si>
    <t>Sportovní zařízení v majetku obce</t>
  </si>
  <si>
    <t>Příjmy z poskytování služeb a výrobků</t>
  </si>
  <si>
    <t>Příjem z pronájmu nebo pachtu ost. nem. věcí a JČ</t>
  </si>
  <si>
    <t>Příjem sankčních plateb přijatých od jiných osob</t>
  </si>
  <si>
    <t>Bytové hospodářství</t>
  </si>
  <si>
    <t>Příjmy z pronájmu pozemků</t>
  </si>
  <si>
    <t>Přijaté nekapitálové příspěvky a náhrady</t>
  </si>
  <si>
    <t>Nebytové hospodářství</t>
  </si>
  <si>
    <t>Pohřebnictví</t>
  </si>
  <si>
    <t>Ostatní příjmy z vlastní činnosti</t>
  </si>
  <si>
    <t>Komunální služby a územní rozvoj j.n.</t>
  </si>
  <si>
    <t>Péče o vzhled obcí a veřejnou zeleň</t>
  </si>
  <si>
    <t>Příjem z pojistných plnění</t>
  </si>
  <si>
    <t>Neidentifikované příjmy</t>
  </si>
  <si>
    <t>Činnost místní správy</t>
  </si>
  <si>
    <t>Příjmy z úroků (část)</t>
  </si>
  <si>
    <t>Obecné příjmy a výdaje z finančních operací</t>
  </si>
  <si>
    <t>Nedaňové příjmy:</t>
  </si>
  <si>
    <t>III. PŘIJATÉ TRANSFERY (DOTACE)</t>
  </si>
  <si>
    <t>Neinvest.přijaté transfery z všeob. pokl. správy SR</t>
  </si>
  <si>
    <t>Neinv.přijaté transfery ze stát.rozpočtu v rámci souhrn.dotačního vztahu</t>
  </si>
  <si>
    <t>Neinv.přijaté transfery ze státních fondů</t>
  </si>
  <si>
    <t>Ostatní neinvestiční přijaté transfery ze státního rozpočtu</t>
  </si>
  <si>
    <t>Neinvestiční transfery</t>
  </si>
  <si>
    <t>IV. PŘEVODY ROZPOČTOVÝCH ÚČTŮ</t>
  </si>
  <si>
    <t>Převody z rozpočtových účtů</t>
  </si>
  <si>
    <t>Neinv.přev.mezi.stat.mě.vč.hl.m.Prahy a jejich m.o.</t>
  </si>
  <si>
    <t>Ostatní převody z vlastních fondů</t>
  </si>
  <si>
    <t>inv. převody mezi sta.městem a městským obvodem</t>
  </si>
  <si>
    <t>Převody vlastním fondům v rozpočtech územní úrovně</t>
  </si>
  <si>
    <t>Transfery celkem:</t>
  </si>
  <si>
    <t>CELKEM PŘÍJMY</t>
  </si>
  <si>
    <t>Příjmy před konsolidací</t>
  </si>
  <si>
    <t>Konsolidace příjmů (položka 4139)</t>
  </si>
  <si>
    <t>Příjmy po konsolidaci</t>
  </si>
  <si>
    <t>VI. KAPITÁLOVÉ PŘÍJMY</t>
  </si>
  <si>
    <t>Příjmy z prodeje pozemků</t>
  </si>
  <si>
    <t>Komunální služby a územní rozvoj</t>
  </si>
  <si>
    <t>REKAPITULACE PŘÍJMŮ ROZPOČTU MĚSTSKÉHO OBVODU</t>
  </si>
  <si>
    <t>Běžné příjmy před konsolidací</t>
  </si>
  <si>
    <t xml:space="preserve">Kapitálové příjmy </t>
  </si>
  <si>
    <t>Konsolidace příjmů</t>
  </si>
  <si>
    <t>Běžné a kapitálové příjmy po konsolidaci</t>
  </si>
  <si>
    <t>Drobný dlouhodobý hmotný majetek</t>
  </si>
  <si>
    <t>Nákup materiálu j.n.</t>
  </si>
  <si>
    <t>Elektrická energie</t>
  </si>
  <si>
    <t>Nákup ostatních služeb</t>
  </si>
  <si>
    <t>Opravy a udržování</t>
  </si>
  <si>
    <t>Ostatní neinvestiční výdaje jinde nezařazené</t>
  </si>
  <si>
    <t>Silnice</t>
  </si>
  <si>
    <t>Nákup služeb</t>
  </si>
  <si>
    <t>Ostatní záležitosti pozemních komunikací</t>
  </si>
  <si>
    <t>Záležitosti vodních toků a vodohospo. děl. jinde.n.</t>
  </si>
  <si>
    <t>Služby elektronických komunikací</t>
  </si>
  <si>
    <t>Mateřské školy</t>
  </si>
  <si>
    <t xml:space="preserve">Neinv. příspěvky zřízeným příspěvkovým org.  </t>
  </si>
  <si>
    <t xml:space="preserve">Neinv. transfery zřízeným příspěvkovým org.  </t>
  </si>
  <si>
    <t>Neinv.dotace obč.sdružením- Festival Fr.Lýska</t>
  </si>
  <si>
    <t>Hudební činnost</t>
  </si>
  <si>
    <t>Neinvestiční příspěvky zřízeným příspěvkovým organizacím</t>
  </si>
  <si>
    <t>Činnosti knihovnické</t>
  </si>
  <si>
    <t>Knihy, učební pomůcky a tisk-zpravodaj Florián</t>
  </si>
  <si>
    <t>Ostatní záležitosti sdělovacích prostředků</t>
  </si>
  <si>
    <t>Ostatní osobní výdaje</t>
  </si>
  <si>
    <t>Odměny za užití duševního vlastnictví</t>
  </si>
  <si>
    <t>Knihy tisk</t>
  </si>
  <si>
    <t>Nákup služeb jinde nezařazený</t>
  </si>
  <si>
    <t>Nájemné</t>
  </si>
  <si>
    <t>Pohoštění</t>
  </si>
  <si>
    <t>Ostatní nákupy j.n.</t>
  </si>
  <si>
    <t>Věcné dary</t>
  </si>
  <si>
    <t>Neinvestiční transfery spolkům</t>
  </si>
  <si>
    <t>Dary obyvatelstvu</t>
  </si>
  <si>
    <t>Ostatní záležitosti kultury, církví a sdělovacích prostředků</t>
  </si>
  <si>
    <t>Povinné poj.na soc.zab.a přísp.na st.pol.zaměnstnanosti</t>
  </si>
  <si>
    <t>Povinné poj.na veřejné zdravotní pojištění</t>
  </si>
  <si>
    <t xml:space="preserve">Povinné pojistné na úrazové pojištění </t>
  </si>
  <si>
    <t>Léky a zdravotnický materiál</t>
  </si>
  <si>
    <t>Nákup materiálu</t>
  </si>
  <si>
    <t>Studená voda</t>
  </si>
  <si>
    <t>Ostatní nákupy jinde nespecifikované</t>
  </si>
  <si>
    <t>Sportovní zařízení ve vlastnictví obce</t>
  </si>
  <si>
    <t>Ostatní sportovní činnost</t>
  </si>
  <si>
    <t>Neinv.transfery spolkům</t>
  </si>
  <si>
    <t>Využití volného času dětí a mládeře</t>
  </si>
  <si>
    <t>Neinv.transfery spolkům - kreativní klub  na činnost</t>
  </si>
  <si>
    <t>Ostatní zájmová činnost a rekreace</t>
  </si>
  <si>
    <t>Platy zaměst. v prac.poměru vyjma zaměst. na služeb.místech</t>
  </si>
  <si>
    <t>Povinné poj. na soc. zab. a přísp. na st.pol.zam.</t>
  </si>
  <si>
    <t>Povinné poj. na veřejné zdravotní pojištění</t>
  </si>
  <si>
    <t>Plyn</t>
  </si>
  <si>
    <t>Ostatní neinvestiční výdaje j.n.</t>
  </si>
  <si>
    <t>Ostatní osobní výdaje-mzdy na dohody</t>
  </si>
  <si>
    <t>Ostatní povinné pojistné placené zaměstnavatelem</t>
  </si>
  <si>
    <t>Platby daní státnímu rozpočtu</t>
  </si>
  <si>
    <t>Chráněné části přírody</t>
  </si>
  <si>
    <t>Povinné poj. na soc.zab. a přísp.na st.pol.zaměstnanosti</t>
  </si>
  <si>
    <t>Ochranné pomůcky</t>
  </si>
  <si>
    <t>Prádlo, oděv a obuv s vyjímkou ochranných pomůcek</t>
  </si>
  <si>
    <t>Pohonné hmoty a maziva</t>
  </si>
  <si>
    <t>Služby peněžních ústavů</t>
  </si>
  <si>
    <t>Služby školení a vzdělávání</t>
  </si>
  <si>
    <t>Cestovné</t>
  </si>
  <si>
    <t>Ostatní neinvestiční transfery obyvatelstvu</t>
  </si>
  <si>
    <t>Péče o vzhled obcí a veř.zeleň</t>
  </si>
  <si>
    <t xml:space="preserve">Neinv.transfery spolkům </t>
  </si>
  <si>
    <t>Ostatní činnosti k ochraně přírody a krajiny</t>
  </si>
  <si>
    <t>Výdaje z finanč. Vypořádání mezi krajem a obcemi</t>
  </si>
  <si>
    <t>Rezerva na krizové opatření</t>
  </si>
  <si>
    <t>Krizová opatření</t>
  </si>
  <si>
    <t>Ostatní platy</t>
  </si>
  <si>
    <t>Dary fyzickým osobám</t>
  </si>
  <si>
    <t>Požární ochrana - dobrovolná část</t>
  </si>
  <si>
    <t>Odměny členů zastupitelstev obcí a krajů</t>
  </si>
  <si>
    <t>Knihy a obdobné listinné informační prostředky</t>
  </si>
  <si>
    <t>Výdaje na věcné dary</t>
  </si>
  <si>
    <t>Ostatní neinv. transfery obyvatelstvu-sociální fond</t>
  </si>
  <si>
    <t>Zastupitelstva obcí</t>
  </si>
  <si>
    <t>Poštovní služby</t>
  </si>
  <si>
    <t>Knihy, učební pomůcky a tisk</t>
  </si>
  <si>
    <t>Nájemné pozemkovému fondu</t>
  </si>
  <si>
    <t>konzultační, poradenské a právní služby</t>
  </si>
  <si>
    <t>Ostatní nákupy</t>
  </si>
  <si>
    <t>Poskytnuté náhrady</t>
  </si>
  <si>
    <t>Ostatní neinvestiční transfery fyzickým osobám</t>
  </si>
  <si>
    <t>Ostatní neinvest.výdaje j.n.</t>
  </si>
  <si>
    <t>Poplatky bance</t>
  </si>
  <si>
    <t>Zákl.příděl FKSP a sociálnímu fondu obcí a krajů</t>
  </si>
  <si>
    <t>Převody vlastním rozpočtovým účtům</t>
  </si>
  <si>
    <t>Neinv.přev.mezi stat.mě.vč.hl.mPrahy a jejich m.o.</t>
  </si>
  <si>
    <t>Převody vlastním fondům v rozpočtech úz.úrovně</t>
  </si>
  <si>
    <t>Platby daní a poplatků stát.rozpočtu</t>
  </si>
  <si>
    <t>Ostatní finanční operace</t>
  </si>
  <si>
    <t>Běžné výdaje před konsolidací</t>
  </si>
  <si>
    <t>Stavby</t>
  </si>
  <si>
    <t>Pozemky</t>
  </si>
  <si>
    <t>Ostatní dráhy</t>
  </si>
  <si>
    <t xml:space="preserve">Stroje, přístroje a zařízení  </t>
  </si>
  <si>
    <t xml:space="preserve">Kulturní předměty </t>
  </si>
  <si>
    <t>Stroje, přístroje a zařízení</t>
  </si>
  <si>
    <t xml:space="preserve">Kapitálové výdaje </t>
  </si>
  <si>
    <t>REKAPITULACE VÝDAJŮ ROZPOČTU MĚSTSKÉHO OBVODU</t>
  </si>
  <si>
    <t>Výdaje před konsolidací</t>
  </si>
  <si>
    <t>Konsolidace výdajů</t>
  </si>
  <si>
    <t>Běžné a kapitálové výdaje po konsolidaci</t>
  </si>
  <si>
    <t>Rozpočet upravený   v tis. Kč</t>
  </si>
  <si>
    <t>Daňové a nedaňové příjmy celkem:</t>
  </si>
  <si>
    <t>V. Financování (8115)</t>
  </si>
  <si>
    <t>Volby do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</si>
</sst>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  <charset val="238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Continuous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4" fontId="1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Border="1"/>
    <xf numFmtId="4" fontId="2" fillId="2" borderId="6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" fontId="2" fillId="0" borderId="4" xfId="0" applyNumberFormat="1" applyFont="1" applyBorder="1"/>
    <xf numFmtId="4" fontId="2" fillId="2" borderId="4" xfId="0" applyNumberFormat="1" applyFont="1" applyFill="1" applyBorder="1"/>
    <xf numFmtId="4" fontId="2" fillId="2" borderId="5" xfId="0" applyNumberFormat="1" applyFont="1" applyFill="1" applyBorder="1"/>
    <xf numFmtId="0" fontId="1" fillId="0" borderId="2" xfId="0" applyFont="1" applyBorder="1" applyAlignment="1">
      <alignment horizontal="center"/>
    </xf>
    <xf numFmtId="3" fontId="1" fillId="0" borderId="7" xfId="0" applyNumberFormat="1" applyFont="1" applyBorder="1"/>
    <xf numFmtId="4" fontId="1" fillId="0" borderId="7" xfId="0" applyNumberFormat="1" applyFont="1" applyBorder="1"/>
    <xf numFmtId="3" fontId="2" fillId="0" borderId="6" xfId="0" applyNumberFormat="1" applyFont="1" applyBorder="1"/>
    <xf numFmtId="3" fontId="2" fillId="0" borderId="4" xfId="0" applyNumberFormat="1" applyFont="1" applyBorder="1"/>
    <xf numFmtId="0" fontId="1" fillId="0" borderId="7" xfId="0" applyFont="1" applyBorder="1" applyAlignment="1">
      <alignment horizontal="center"/>
    </xf>
    <xf numFmtId="4" fontId="0" fillId="2" borderId="2" xfId="0" applyNumberFormat="1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4" fontId="0" fillId="2" borderId="1" xfId="0" applyNumberForma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0" fontId="2" fillId="0" borderId="5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3" fontId="0" fillId="2" borderId="1" xfId="0" applyNumberFormat="1" applyFill="1" applyBorder="1"/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0" fillId="0" borderId="2" xfId="0" applyBorder="1" applyAlignment="1">
      <alignment horizontal="right" wrapText="1"/>
    </xf>
    <xf numFmtId="4" fontId="0" fillId="0" borderId="2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2" fillId="0" borderId="0" xfId="0" applyFont="1"/>
    <xf numFmtId="4" fontId="1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6" xfId="0" applyBorder="1"/>
    <xf numFmtId="3" fontId="1" fillId="0" borderId="6" xfId="0" applyNumberFormat="1" applyFont="1" applyBorder="1"/>
    <xf numFmtId="0" fontId="0" fillId="0" borderId="6" xfId="0" applyBorder="1" applyAlignment="1">
      <alignment horizontal="center"/>
    </xf>
    <xf numFmtId="4" fontId="0" fillId="2" borderId="1" xfId="0" applyNumberForma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1" fontId="0" fillId="0" borderId="1" xfId="0" applyNumberFormat="1" applyBorder="1"/>
    <xf numFmtId="3" fontId="0" fillId="0" borderId="1" xfId="0" applyNumberFormat="1" applyBorder="1"/>
    <xf numFmtId="4" fontId="1" fillId="0" borderId="6" xfId="0" applyNumberFormat="1" applyFont="1" applyBorder="1"/>
    <xf numFmtId="0" fontId="1" fillId="0" borderId="9" xfId="0" applyFont="1" applyBorder="1"/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vertical="center"/>
    </xf>
    <xf numFmtId="0" fontId="2" fillId="0" borderId="10" xfId="0" applyFont="1" applyBorder="1"/>
    <xf numFmtId="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4" fontId="2" fillId="0" borderId="12" xfId="0" applyNumberFormat="1" applyFont="1" applyBorder="1"/>
    <xf numFmtId="4" fontId="2" fillId="0" borderId="5" xfId="0" applyNumberFormat="1" applyFont="1" applyBorder="1"/>
    <xf numFmtId="3" fontId="1" fillId="0" borderId="2" xfId="0" applyNumberFormat="1" applyFont="1" applyBorder="1"/>
    <xf numFmtId="4" fontId="0" fillId="0" borderId="2" xfId="0" applyNumberFormat="1" applyBorder="1" applyAlignment="1">
      <alignment horizontal="right"/>
    </xf>
    <xf numFmtId="4" fontId="1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3" fontId="4" fillId="0" borderId="0" xfId="0" applyNumberFormat="1" applyFont="1"/>
    <xf numFmtId="0" fontId="6" fillId="0" borderId="1" xfId="0" applyFont="1" applyBorder="1"/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3" fontId="0" fillId="0" borderId="6" xfId="0" applyNumberFormat="1" applyBorder="1"/>
    <xf numFmtId="4" fontId="0" fillId="0" borderId="6" xfId="0" applyNumberFormat="1" applyBorder="1"/>
    <xf numFmtId="0" fontId="0" fillId="0" borderId="5" xfId="0" applyBorder="1"/>
    <xf numFmtId="3" fontId="6" fillId="0" borderId="1" xfId="0" applyNumberFormat="1" applyFont="1" applyBorder="1"/>
    <xf numFmtId="4" fontId="6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0" fontId="6" fillId="0" borderId="0" xfId="0" applyFont="1"/>
    <xf numFmtId="3" fontId="6" fillId="0" borderId="0" xfId="0" applyNumberFormat="1" applyFont="1"/>
    <xf numFmtId="4" fontId="6" fillId="0" borderId="0" xfId="0" applyNumberFormat="1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3" fontId="6" fillId="0" borderId="2" xfId="0" applyNumberFormat="1" applyFont="1" applyBorder="1"/>
    <xf numFmtId="4" fontId="6" fillId="0" borderId="2" xfId="0" applyNumberFormat="1" applyFont="1" applyBorder="1"/>
    <xf numFmtId="0" fontId="0" fillId="0" borderId="1" xfId="0" applyBorder="1" applyAlignment="1">
      <alignment horizontal="center" vertical="center" wrapText="1" shrinkToFit="1"/>
    </xf>
    <xf numFmtId="0" fontId="0" fillId="0" borderId="7" xfId="0" applyBorder="1"/>
    <xf numFmtId="3" fontId="0" fillId="0" borderId="5" xfId="0" applyNumberFormat="1" applyBorder="1"/>
    <xf numFmtId="0" fontId="0" fillId="0" borderId="14" xfId="0" applyBorder="1"/>
    <xf numFmtId="0" fontId="0" fillId="0" borderId="11" xfId="0" applyBorder="1"/>
    <xf numFmtId="0" fontId="0" fillId="0" borderId="15" xfId="0" applyBorder="1"/>
    <xf numFmtId="0" fontId="0" fillId="0" borderId="5" xfId="0" applyBorder="1" applyAlignment="1">
      <alignment horizontal="center" vertical="center" wrapText="1" shrinkToFit="1"/>
    </xf>
    <xf numFmtId="4" fontId="2" fillId="2" borderId="0" xfId="0" applyNumberFormat="1" applyFont="1" applyFill="1"/>
    <xf numFmtId="4" fontId="0" fillId="2" borderId="6" xfId="0" applyNumberFormat="1" applyFill="1" applyBorder="1"/>
    <xf numFmtId="4" fontId="1" fillId="2" borderId="6" xfId="0" applyNumberFormat="1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4" fontId="0" fillId="2" borderId="0" xfId="0" applyNumberFormat="1" applyFill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4" fontId="1" fillId="0" borderId="10" xfId="0" applyNumberFormat="1" applyFont="1" applyBorder="1"/>
    <xf numFmtId="4" fontId="0" fillId="2" borderId="10" xfId="0" applyNumberFormat="1" applyFill="1" applyBorder="1"/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/>
    <xf numFmtId="4" fontId="2" fillId="0" borderId="10" xfId="0" applyNumberFormat="1" applyFont="1" applyBorder="1"/>
    <xf numFmtId="4" fontId="2" fillId="2" borderId="10" xfId="0" applyNumberFormat="1" applyFont="1" applyFill="1" applyBorder="1"/>
    <xf numFmtId="3" fontId="2" fillId="0" borderId="2" xfId="0" applyNumberFormat="1" applyFont="1" applyBorder="1"/>
    <xf numFmtId="4" fontId="2" fillId="0" borderId="2" xfId="0" applyNumberFormat="1" applyFont="1" applyBorder="1"/>
    <xf numFmtId="3" fontId="1" fillId="0" borderId="10" xfId="0" applyNumberFormat="1" applyFont="1" applyBorder="1"/>
    <xf numFmtId="4" fontId="1" fillId="2" borderId="2" xfId="0" applyNumberFormat="1" applyFont="1" applyFill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4" fontId="0" fillId="0" borderId="4" xfId="0" applyNumberFormat="1" applyBorder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4" fontId="0" fillId="0" borderId="5" xfId="0" applyNumberFormat="1" applyBorder="1"/>
    <xf numFmtId="4" fontId="0" fillId="0" borderId="2" xfId="0" applyNumberForma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wrapText="1"/>
    </xf>
    <xf numFmtId="1" fontId="0" fillId="0" borderId="2" xfId="0" applyNumberFormat="1" applyBorder="1" applyAlignment="1">
      <alignment horizontal="right" wrapText="1"/>
    </xf>
    <xf numFmtId="3" fontId="2" fillId="0" borderId="4" xfId="0" applyNumberFormat="1" applyFont="1" applyBorder="1" applyAlignment="1">
      <alignment horizontal="left"/>
    </xf>
    <xf numFmtId="0" fontId="0" fillId="0" borderId="8" xfId="0" applyBorder="1"/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4" fontId="2" fillId="0" borderId="13" xfId="0" applyNumberFormat="1" applyFont="1" applyBorder="1"/>
    <xf numFmtId="4" fontId="2" fillId="0" borderId="8" xfId="0" applyNumberFormat="1" applyFont="1" applyBorder="1"/>
    <xf numFmtId="4" fontId="2" fillId="2" borderId="12" xfId="0" applyNumberFormat="1" applyFont="1" applyFill="1" applyBorder="1"/>
    <xf numFmtId="4" fontId="2" fillId="0" borderId="9" xfId="0" applyNumberFormat="1" applyFont="1" applyBorder="1"/>
    <xf numFmtId="3" fontId="0" fillId="0" borderId="4" xfId="0" applyNumberFormat="1" applyBorder="1"/>
    <xf numFmtId="4" fontId="0" fillId="0" borderId="7" xfId="0" applyNumberFormat="1" applyBorder="1"/>
    <xf numFmtId="0" fontId="6" fillId="0" borderId="6" xfId="0" applyFont="1" applyBorder="1"/>
    <xf numFmtId="3" fontId="6" fillId="0" borderId="6" xfId="0" applyNumberFormat="1" applyFont="1" applyBorder="1"/>
    <xf numFmtId="4" fontId="6" fillId="0" borderId="6" xfId="0" applyNumberFormat="1" applyFont="1" applyBorder="1"/>
    <xf numFmtId="0" fontId="6" fillId="0" borderId="3" xfId="0" applyFont="1" applyBorder="1"/>
    <xf numFmtId="0" fontId="0" fillId="0" borderId="5" xfId="0" applyBorder="1"/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1" xfId="0" applyFont="1" applyBorder="1"/>
    <xf numFmtId="0" fontId="0" fillId="0" borderId="3" xfId="0" applyBorder="1"/>
    <xf numFmtId="0" fontId="2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6" xfId="0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0" fontId="2" fillId="0" borderId="7" xfId="0" applyFont="1" applyBorder="1"/>
    <xf numFmtId="0" fontId="2" fillId="0" borderId="2" xfId="0" applyFont="1" applyBorder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EF29-BAE7-4C10-9B47-62B8C10F78A3}">
  <dimension ref="A1:H77"/>
  <sheetViews>
    <sheetView view="pageLayout" topLeftCell="A58" zoomScaleNormal="100" workbookViewId="0"/>
  </sheetViews>
  <sheetFormatPr defaultColWidth="9.140625" defaultRowHeight="15" x14ac:dyDescent="0.25"/>
  <cols>
    <col min="1" max="2" width="10.5703125" customWidth="1"/>
    <col min="3" max="3" width="33.5703125" customWidth="1"/>
    <col min="4" max="6" width="15.5703125" customWidth="1"/>
    <col min="7" max="8" width="10.7109375" customWidth="1"/>
  </cols>
  <sheetData>
    <row r="1" spans="1:8" ht="41.25" customHeight="1" x14ac:dyDescent="0.25">
      <c r="A1" s="101" t="s">
        <v>0</v>
      </c>
      <c r="B1" s="101" t="s">
        <v>1</v>
      </c>
      <c r="C1" s="101" t="s">
        <v>2</v>
      </c>
      <c r="D1" s="102" t="s">
        <v>3</v>
      </c>
      <c r="E1" s="102" t="s">
        <v>163</v>
      </c>
      <c r="F1" s="102" t="s">
        <v>5</v>
      </c>
      <c r="G1" s="102" t="s">
        <v>6</v>
      </c>
      <c r="H1" s="102" t="s">
        <v>7</v>
      </c>
    </row>
    <row r="2" spans="1:8" x14ac:dyDescent="0.25">
      <c r="A2" s="100" t="s">
        <v>8</v>
      </c>
      <c r="B2" s="2"/>
      <c r="C2" s="2"/>
      <c r="D2" s="2"/>
      <c r="E2" s="2"/>
      <c r="F2" s="2"/>
      <c r="G2" s="2"/>
      <c r="H2" s="2"/>
    </row>
    <row r="3" spans="1:8" x14ac:dyDescent="0.25">
      <c r="A3" s="2">
        <v>0</v>
      </c>
      <c r="B3" s="2">
        <v>1341</v>
      </c>
      <c r="C3" s="2" t="s">
        <v>9</v>
      </c>
      <c r="D3" s="2">
        <v>44</v>
      </c>
      <c r="E3" s="2">
        <v>44</v>
      </c>
      <c r="F3" s="7">
        <v>44384</v>
      </c>
      <c r="G3" s="2">
        <v>100.87</v>
      </c>
      <c r="H3" s="2">
        <v>100.87</v>
      </c>
    </row>
    <row r="4" spans="1:8" x14ac:dyDescent="0.25">
      <c r="A4" s="2">
        <v>0</v>
      </c>
      <c r="B4" s="2">
        <v>1343</v>
      </c>
      <c r="C4" s="2" t="s">
        <v>10</v>
      </c>
      <c r="D4" s="2">
        <v>1</v>
      </c>
      <c r="E4" s="2">
        <v>1</v>
      </c>
      <c r="F4" s="7">
        <v>2060</v>
      </c>
      <c r="G4" s="2">
        <v>206</v>
      </c>
      <c r="H4" s="2">
        <v>206</v>
      </c>
    </row>
    <row r="5" spans="1:8" x14ac:dyDescent="0.25">
      <c r="A5" s="2">
        <v>0</v>
      </c>
      <c r="B5" s="2">
        <v>1361</v>
      </c>
      <c r="C5" s="2" t="s">
        <v>11</v>
      </c>
      <c r="D5" s="2">
        <v>23</v>
      </c>
      <c r="E5" s="2">
        <v>23</v>
      </c>
      <c r="F5" s="7">
        <v>19720</v>
      </c>
      <c r="G5" s="2">
        <v>85.74</v>
      </c>
      <c r="H5" s="2">
        <v>85.74</v>
      </c>
    </row>
    <row r="6" spans="1:8" x14ac:dyDescent="0.25">
      <c r="A6" s="2">
        <v>0</v>
      </c>
      <c r="B6" s="2">
        <v>1511</v>
      </c>
      <c r="C6" s="2" t="s">
        <v>12</v>
      </c>
      <c r="D6" s="74">
        <v>2749</v>
      </c>
      <c r="E6" s="74">
        <v>2749</v>
      </c>
      <c r="F6" s="7">
        <v>2685535.04</v>
      </c>
      <c r="G6" s="2">
        <v>97.69</v>
      </c>
      <c r="H6" s="2">
        <v>97.69</v>
      </c>
    </row>
    <row r="7" spans="1:8" x14ac:dyDescent="0.25">
      <c r="A7" s="2">
        <v>0</v>
      </c>
      <c r="B7" s="2"/>
      <c r="C7" s="100" t="s">
        <v>13</v>
      </c>
      <c r="D7" s="106">
        <v>2817</v>
      </c>
      <c r="E7" s="106">
        <v>2817</v>
      </c>
      <c r="F7" s="107">
        <v>2751699.04</v>
      </c>
      <c r="G7" s="100">
        <v>97.68</v>
      </c>
      <c r="H7" s="100">
        <v>97.68</v>
      </c>
    </row>
    <row r="9" spans="1:8" x14ac:dyDescent="0.25">
      <c r="A9" s="100" t="s">
        <v>14</v>
      </c>
      <c r="B9" s="2"/>
      <c r="C9" s="2"/>
      <c r="D9" s="2"/>
      <c r="E9" s="2"/>
      <c r="F9" s="2"/>
      <c r="G9" s="2"/>
      <c r="H9" s="2"/>
    </row>
    <row r="10" spans="1:8" x14ac:dyDescent="0.25">
      <c r="A10" s="2">
        <v>3113</v>
      </c>
      <c r="B10" s="2">
        <v>2324</v>
      </c>
      <c r="C10" s="2" t="s">
        <v>15</v>
      </c>
      <c r="D10" s="2">
        <v>1</v>
      </c>
      <c r="E10" s="2">
        <v>1</v>
      </c>
      <c r="F10" s="2">
        <v>1</v>
      </c>
      <c r="G10" s="2">
        <v>0.1</v>
      </c>
      <c r="H10" s="2">
        <v>0.1</v>
      </c>
    </row>
    <row r="11" spans="1:8" x14ac:dyDescent="0.25">
      <c r="A11" s="100">
        <v>3113</v>
      </c>
      <c r="B11" s="100"/>
      <c r="C11" s="108" t="s">
        <v>16</v>
      </c>
      <c r="D11" s="108">
        <v>1</v>
      </c>
      <c r="E11" s="108">
        <v>1</v>
      </c>
      <c r="F11" s="108">
        <v>1</v>
      </c>
      <c r="G11" s="108">
        <v>0</v>
      </c>
      <c r="H11" s="108">
        <v>0</v>
      </c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>
        <v>3412</v>
      </c>
      <c r="B13" s="2">
        <v>2131</v>
      </c>
      <c r="C13" s="2" t="s">
        <v>17</v>
      </c>
      <c r="D13" s="2">
        <v>61</v>
      </c>
      <c r="E13" s="2">
        <v>61</v>
      </c>
      <c r="F13" s="7">
        <v>37170</v>
      </c>
      <c r="G13" s="2">
        <v>60.93</v>
      </c>
      <c r="H13" s="2">
        <v>60.93</v>
      </c>
    </row>
    <row r="14" spans="1:8" x14ac:dyDescent="0.25">
      <c r="A14" s="2">
        <v>3412</v>
      </c>
      <c r="B14" s="2">
        <v>2324</v>
      </c>
      <c r="C14" s="2" t="s">
        <v>15</v>
      </c>
      <c r="D14" s="2">
        <v>0</v>
      </c>
      <c r="E14" s="2">
        <v>0</v>
      </c>
      <c r="F14" s="2">
        <v>386.52</v>
      </c>
      <c r="G14" s="2">
        <v>0</v>
      </c>
      <c r="H14" s="2">
        <v>0</v>
      </c>
    </row>
    <row r="15" spans="1:8" x14ac:dyDescent="0.25">
      <c r="A15" s="100">
        <v>3412</v>
      </c>
      <c r="B15" s="100"/>
      <c r="C15" s="100" t="s">
        <v>18</v>
      </c>
      <c r="D15" s="100">
        <v>61</v>
      </c>
      <c r="E15" s="100">
        <v>61</v>
      </c>
      <c r="F15" s="107">
        <v>37556.519999999997</v>
      </c>
      <c r="G15" s="100">
        <v>60.93</v>
      </c>
      <c r="H15" s="100">
        <v>60.93</v>
      </c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>
        <v>3612</v>
      </c>
      <c r="B17" s="2">
        <v>2111</v>
      </c>
      <c r="C17" s="2" t="s">
        <v>19</v>
      </c>
      <c r="D17" s="2">
        <v>491</v>
      </c>
      <c r="E17" s="2">
        <v>536</v>
      </c>
      <c r="F17" s="7">
        <v>817568</v>
      </c>
      <c r="G17" s="2">
        <v>166.51</v>
      </c>
      <c r="H17" s="2">
        <v>152.53</v>
      </c>
    </row>
    <row r="18" spans="1:8" x14ac:dyDescent="0.25">
      <c r="A18" s="2">
        <v>3612</v>
      </c>
      <c r="B18" s="2">
        <v>2132</v>
      </c>
      <c r="C18" s="2" t="s">
        <v>20</v>
      </c>
      <c r="D18" s="74">
        <v>1523</v>
      </c>
      <c r="E18" s="74">
        <v>1523</v>
      </c>
      <c r="F18" s="7">
        <v>1546802</v>
      </c>
      <c r="G18" s="2">
        <v>101.56</v>
      </c>
      <c r="H18" s="2">
        <v>101.56</v>
      </c>
    </row>
    <row r="19" spans="1:8" x14ac:dyDescent="0.25">
      <c r="A19" s="2">
        <v>3612</v>
      </c>
      <c r="B19" s="2">
        <v>2212</v>
      </c>
      <c r="C19" s="2" t="s">
        <v>21</v>
      </c>
      <c r="D19" s="2">
        <v>0</v>
      </c>
      <c r="E19" s="2">
        <v>74</v>
      </c>
      <c r="F19" s="7">
        <v>73388</v>
      </c>
      <c r="G19" s="2">
        <v>0</v>
      </c>
      <c r="H19" s="2">
        <v>99.17</v>
      </c>
    </row>
    <row r="20" spans="1:8" x14ac:dyDescent="0.25">
      <c r="A20" s="100">
        <v>3612</v>
      </c>
      <c r="B20" s="100"/>
      <c r="C20" s="100" t="s">
        <v>22</v>
      </c>
      <c r="D20" s="106">
        <v>2014</v>
      </c>
      <c r="E20" s="106">
        <v>2133</v>
      </c>
      <c r="F20" s="107">
        <v>2437758</v>
      </c>
      <c r="G20" s="100">
        <v>121.04</v>
      </c>
      <c r="H20" s="100">
        <v>114.29</v>
      </c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>
        <v>3613</v>
      </c>
      <c r="B22" s="2">
        <v>2111</v>
      </c>
      <c r="C22" s="2" t="s">
        <v>19</v>
      </c>
      <c r="D22" s="2">
        <v>30</v>
      </c>
      <c r="E22" s="2">
        <v>30</v>
      </c>
      <c r="F22" s="7">
        <v>33868.379999999997</v>
      </c>
      <c r="G22" s="2">
        <v>112.89</v>
      </c>
      <c r="H22" s="2">
        <v>112.89</v>
      </c>
    </row>
    <row r="23" spans="1:8" x14ac:dyDescent="0.25">
      <c r="A23" s="2">
        <v>3613</v>
      </c>
      <c r="B23" s="2">
        <v>2131</v>
      </c>
      <c r="C23" s="2" t="s">
        <v>23</v>
      </c>
      <c r="D23" s="2">
        <v>185</v>
      </c>
      <c r="E23" s="2">
        <v>205</v>
      </c>
      <c r="F23" s="7">
        <v>250881.76</v>
      </c>
      <c r="G23" s="2">
        <v>135.61000000000001</v>
      </c>
      <c r="H23" s="2">
        <v>122.38</v>
      </c>
    </row>
    <row r="24" spans="1:8" x14ac:dyDescent="0.25">
      <c r="A24" s="2">
        <v>3613</v>
      </c>
      <c r="B24" s="2">
        <v>2132</v>
      </c>
      <c r="C24" s="2" t="s">
        <v>20</v>
      </c>
      <c r="D24" s="2">
        <v>146</v>
      </c>
      <c r="E24" s="2">
        <v>146</v>
      </c>
      <c r="F24" s="7">
        <v>150049.1</v>
      </c>
      <c r="G24" s="2">
        <v>102.77</v>
      </c>
      <c r="H24" s="2">
        <v>102.77</v>
      </c>
    </row>
    <row r="25" spans="1:8" x14ac:dyDescent="0.25">
      <c r="A25" s="2">
        <v>3613</v>
      </c>
      <c r="B25" s="2">
        <v>2324</v>
      </c>
      <c r="C25" s="2" t="s">
        <v>24</v>
      </c>
      <c r="D25" s="2">
        <v>0</v>
      </c>
      <c r="E25" s="2">
        <v>0</v>
      </c>
      <c r="F25" s="7">
        <v>17107.04</v>
      </c>
      <c r="G25" s="2">
        <v>0</v>
      </c>
      <c r="H25" s="2">
        <v>0</v>
      </c>
    </row>
    <row r="26" spans="1:8" x14ac:dyDescent="0.25">
      <c r="A26" s="100">
        <v>3613</v>
      </c>
      <c r="B26" s="100"/>
      <c r="C26" s="100" t="s">
        <v>25</v>
      </c>
      <c r="D26" s="100">
        <v>361</v>
      </c>
      <c r="E26" s="100">
        <v>381</v>
      </c>
      <c r="F26" s="107">
        <v>451906.28</v>
      </c>
      <c r="G26" s="100">
        <v>125.18</v>
      </c>
      <c r="H26" s="100">
        <v>118.61</v>
      </c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>
        <v>3632</v>
      </c>
      <c r="B28" s="2">
        <v>2111</v>
      </c>
      <c r="C28" s="2" t="s">
        <v>19</v>
      </c>
      <c r="D28" s="2">
        <v>68</v>
      </c>
      <c r="E28" s="2">
        <v>68</v>
      </c>
      <c r="F28" s="7">
        <v>71538</v>
      </c>
      <c r="G28" s="2">
        <v>105.2</v>
      </c>
      <c r="H28" s="2">
        <v>105.2</v>
      </c>
    </row>
    <row r="29" spans="1:8" x14ac:dyDescent="0.25">
      <c r="A29" s="100">
        <v>3632</v>
      </c>
      <c r="B29" s="100"/>
      <c r="C29" s="108" t="s">
        <v>26</v>
      </c>
      <c r="D29" s="108">
        <v>68</v>
      </c>
      <c r="E29" s="108">
        <v>68</v>
      </c>
      <c r="F29" s="109">
        <v>71538</v>
      </c>
      <c r="G29" s="108">
        <v>105.2</v>
      </c>
      <c r="H29" s="108">
        <v>105.2</v>
      </c>
    </row>
    <row r="30" spans="1:8" ht="41.25" customHeight="1" x14ac:dyDescent="0.25">
      <c r="A30" s="101" t="s">
        <v>0</v>
      </c>
      <c r="B30" s="101" t="s">
        <v>1</v>
      </c>
      <c r="C30" s="101" t="s">
        <v>2</v>
      </c>
      <c r="D30" s="102" t="s">
        <v>3</v>
      </c>
      <c r="E30" s="102" t="s">
        <v>163</v>
      </c>
      <c r="F30" s="102" t="s">
        <v>5</v>
      </c>
      <c r="G30" s="102" t="s">
        <v>6</v>
      </c>
      <c r="H30" s="102" t="s">
        <v>7</v>
      </c>
    </row>
    <row r="31" spans="1:8" x14ac:dyDescent="0.25">
      <c r="A31" s="2">
        <v>3639</v>
      </c>
      <c r="B31" s="2">
        <v>2119</v>
      </c>
      <c r="C31" s="2" t="s">
        <v>27</v>
      </c>
      <c r="D31" s="2">
        <v>0</v>
      </c>
      <c r="E31" s="2">
        <v>13</v>
      </c>
      <c r="F31" s="7">
        <v>12584</v>
      </c>
      <c r="G31" s="2">
        <v>0</v>
      </c>
      <c r="H31" s="2">
        <v>96.8</v>
      </c>
    </row>
    <row r="32" spans="1:8" x14ac:dyDescent="0.25">
      <c r="A32" s="100">
        <v>3639</v>
      </c>
      <c r="B32" s="100"/>
      <c r="C32" s="100" t="s">
        <v>28</v>
      </c>
      <c r="D32" s="100">
        <v>0</v>
      </c>
      <c r="E32" s="100">
        <v>13</v>
      </c>
      <c r="F32" s="107">
        <v>12584</v>
      </c>
      <c r="G32" s="100">
        <v>0</v>
      </c>
      <c r="H32" s="100">
        <v>96.8</v>
      </c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>
        <v>3745</v>
      </c>
      <c r="B34" s="2">
        <v>2111</v>
      </c>
      <c r="C34" s="2" t="s">
        <v>19</v>
      </c>
      <c r="D34" s="2">
        <v>0</v>
      </c>
      <c r="E34" s="2">
        <v>0</v>
      </c>
      <c r="F34" s="7">
        <v>2250</v>
      </c>
      <c r="G34" s="2">
        <v>0</v>
      </c>
      <c r="H34" s="2">
        <v>0</v>
      </c>
    </row>
    <row r="35" spans="1:8" x14ac:dyDescent="0.25">
      <c r="A35" s="100">
        <v>3745</v>
      </c>
      <c r="B35" s="100"/>
      <c r="C35" s="100" t="s">
        <v>29</v>
      </c>
      <c r="D35" s="100">
        <v>0</v>
      </c>
      <c r="E35" s="100">
        <v>0</v>
      </c>
      <c r="F35" s="107">
        <v>2250</v>
      </c>
      <c r="G35" s="100">
        <v>0</v>
      </c>
      <c r="H35" s="100">
        <v>0</v>
      </c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>
        <v>6171</v>
      </c>
      <c r="B37" s="2">
        <v>2111</v>
      </c>
      <c r="C37" s="2" t="s">
        <v>19</v>
      </c>
      <c r="D37" s="2">
        <v>5</v>
      </c>
      <c r="E37" s="2">
        <v>5</v>
      </c>
      <c r="F37" s="7">
        <v>5556</v>
      </c>
      <c r="G37" s="2">
        <v>111.12</v>
      </c>
      <c r="H37" s="2">
        <v>111.12</v>
      </c>
    </row>
    <row r="38" spans="1:8" x14ac:dyDescent="0.25">
      <c r="A38" s="2">
        <v>6171</v>
      </c>
      <c r="B38" s="2">
        <v>2212</v>
      </c>
      <c r="C38" s="2" t="s">
        <v>21</v>
      </c>
      <c r="D38" s="2">
        <v>0</v>
      </c>
      <c r="E38" s="2">
        <v>0</v>
      </c>
      <c r="F38" s="2">
        <v>544</v>
      </c>
      <c r="G38" s="2">
        <v>0</v>
      </c>
      <c r="H38" s="2">
        <v>0</v>
      </c>
    </row>
    <row r="39" spans="1:8" x14ac:dyDescent="0.25">
      <c r="A39" s="2">
        <v>6171</v>
      </c>
      <c r="B39" s="2">
        <v>2322</v>
      </c>
      <c r="C39" s="2" t="s">
        <v>30</v>
      </c>
      <c r="D39" s="2">
        <v>0</v>
      </c>
      <c r="E39" s="2">
        <v>8</v>
      </c>
      <c r="F39" s="7">
        <v>7131</v>
      </c>
      <c r="G39" s="2">
        <v>0</v>
      </c>
      <c r="H39" s="2">
        <v>89.14</v>
      </c>
    </row>
    <row r="40" spans="1:8" x14ac:dyDescent="0.25">
      <c r="A40" s="2">
        <v>6171</v>
      </c>
      <c r="B40" s="2">
        <v>2328</v>
      </c>
      <c r="C40" s="2" t="s">
        <v>31</v>
      </c>
      <c r="D40" s="2">
        <v>0</v>
      </c>
      <c r="E40" s="2">
        <v>0</v>
      </c>
      <c r="F40" s="2">
        <v>0.1</v>
      </c>
      <c r="G40" s="2">
        <v>0</v>
      </c>
      <c r="H40" s="2">
        <v>0</v>
      </c>
    </row>
    <row r="41" spans="1:8" x14ac:dyDescent="0.25">
      <c r="A41" s="100">
        <v>6171</v>
      </c>
      <c r="B41" s="100"/>
      <c r="C41" s="100" t="s">
        <v>32</v>
      </c>
      <c r="D41" s="100">
        <v>5</v>
      </c>
      <c r="E41" s="100">
        <v>13</v>
      </c>
      <c r="F41" s="107">
        <v>13231.1</v>
      </c>
      <c r="G41" s="100">
        <v>264.62</v>
      </c>
      <c r="H41" s="100">
        <v>101.78</v>
      </c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>
        <v>6310</v>
      </c>
      <c r="B43" s="2">
        <v>2141</v>
      </c>
      <c r="C43" s="2" t="s">
        <v>33</v>
      </c>
      <c r="D43" s="2">
        <v>2</v>
      </c>
      <c r="E43" s="2">
        <v>66</v>
      </c>
      <c r="F43" s="7">
        <v>185712.43</v>
      </c>
      <c r="G43" s="7">
        <v>9285.6200000000008</v>
      </c>
      <c r="H43" s="2">
        <v>281.38</v>
      </c>
    </row>
    <row r="44" spans="1:8" x14ac:dyDescent="0.25">
      <c r="A44" s="100">
        <v>6310</v>
      </c>
      <c r="B44" s="100"/>
      <c r="C44" s="100" t="s">
        <v>34</v>
      </c>
      <c r="D44" s="100">
        <v>2</v>
      </c>
      <c r="E44" s="100">
        <v>66</v>
      </c>
      <c r="F44" s="107">
        <v>185712.46</v>
      </c>
      <c r="G44" s="107">
        <v>9285.6200000000008</v>
      </c>
      <c r="H44" s="100">
        <v>281.38</v>
      </c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100" t="s">
        <v>35</v>
      </c>
      <c r="D46" s="106">
        <v>2512</v>
      </c>
      <c r="E46" s="106">
        <v>2736</v>
      </c>
      <c r="F46" s="107">
        <v>3212537.33</v>
      </c>
      <c r="G46" s="100">
        <v>127.89</v>
      </c>
      <c r="H46" s="100">
        <v>117.42</v>
      </c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100" t="s">
        <v>164</v>
      </c>
      <c r="D48" s="106">
        <v>5329</v>
      </c>
      <c r="E48" s="106">
        <v>5553</v>
      </c>
      <c r="F48" s="107">
        <v>5964236.3700000001</v>
      </c>
      <c r="G48" s="100">
        <v>111.92</v>
      </c>
      <c r="H48" s="100">
        <v>107.41</v>
      </c>
    </row>
    <row r="50" spans="1:8" x14ac:dyDescent="0.25">
      <c r="A50" s="100" t="s">
        <v>36</v>
      </c>
      <c r="B50" s="2"/>
      <c r="C50" s="2"/>
      <c r="D50" s="2"/>
      <c r="E50" s="2"/>
      <c r="F50" s="2"/>
      <c r="G50" s="2"/>
      <c r="H50" s="2"/>
    </row>
    <row r="51" spans="1:8" x14ac:dyDescent="0.25">
      <c r="A51" s="2">
        <v>0</v>
      </c>
      <c r="B51" s="2">
        <v>4111</v>
      </c>
      <c r="C51" s="2" t="s">
        <v>37</v>
      </c>
      <c r="D51" s="2">
        <v>0</v>
      </c>
      <c r="E51" s="2">
        <v>33</v>
      </c>
      <c r="F51" s="7">
        <v>32500</v>
      </c>
      <c r="G51" s="2">
        <v>0</v>
      </c>
      <c r="H51" s="2">
        <v>98.48</v>
      </c>
    </row>
    <row r="52" spans="1:8" x14ac:dyDescent="0.25">
      <c r="A52" s="2">
        <v>0</v>
      </c>
      <c r="B52" s="2">
        <v>4112</v>
      </c>
      <c r="C52" s="2" t="s">
        <v>38</v>
      </c>
      <c r="D52" s="2">
        <v>172</v>
      </c>
      <c r="E52" s="2">
        <v>172</v>
      </c>
      <c r="F52" s="7">
        <v>172000</v>
      </c>
      <c r="G52" s="2">
        <v>100</v>
      </c>
      <c r="H52" s="2">
        <v>100</v>
      </c>
    </row>
    <row r="53" spans="1:8" x14ac:dyDescent="0.25">
      <c r="A53" s="2">
        <v>0</v>
      </c>
      <c r="B53" s="2">
        <v>4113</v>
      </c>
      <c r="C53" s="2" t="s">
        <v>39</v>
      </c>
      <c r="D53" s="2">
        <v>0</v>
      </c>
      <c r="E53" s="2">
        <v>582</v>
      </c>
      <c r="F53" s="7">
        <v>581098.9</v>
      </c>
      <c r="G53" s="2">
        <v>0</v>
      </c>
      <c r="H53" s="2">
        <v>99.85</v>
      </c>
    </row>
    <row r="54" spans="1:8" x14ac:dyDescent="0.25">
      <c r="A54" s="2">
        <v>0</v>
      </c>
      <c r="B54" s="2">
        <v>4116</v>
      </c>
      <c r="C54" s="2" t="s">
        <v>40</v>
      </c>
      <c r="D54" s="2">
        <v>0</v>
      </c>
      <c r="E54" s="74">
        <v>1057</v>
      </c>
      <c r="F54" s="7">
        <v>1055007.56</v>
      </c>
      <c r="G54" s="2">
        <v>0</v>
      </c>
      <c r="H54" s="2">
        <v>99.81</v>
      </c>
    </row>
    <row r="55" spans="1:8" x14ac:dyDescent="0.25">
      <c r="A55" s="2"/>
      <c r="B55" s="2"/>
      <c r="C55" s="100" t="s">
        <v>41</v>
      </c>
      <c r="D55" s="100">
        <v>172</v>
      </c>
      <c r="E55" s="106">
        <v>1844</v>
      </c>
      <c r="F55" s="107">
        <v>1840606.46</v>
      </c>
      <c r="G55" s="107">
        <v>1070.1199999999999</v>
      </c>
      <c r="H55" s="100">
        <v>99.82</v>
      </c>
    </row>
    <row r="56" spans="1:8" x14ac:dyDescent="0.25">
      <c r="C56" s="110"/>
      <c r="D56" s="110"/>
      <c r="E56" s="111"/>
      <c r="F56" s="112"/>
      <c r="G56" s="112"/>
      <c r="H56" s="110"/>
    </row>
    <row r="57" spans="1:8" x14ac:dyDescent="0.25">
      <c r="C57" s="110"/>
      <c r="D57" s="110"/>
      <c r="E57" s="111"/>
      <c r="F57" s="112"/>
      <c r="G57" s="112"/>
      <c r="H57" s="110"/>
    </row>
    <row r="59" spans="1:8" ht="41.25" customHeight="1" x14ac:dyDescent="0.25">
      <c r="A59" s="101" t="s">
        <v>0</v>
      </c>
      <c r="B59" s="101" t="s">
        <v>1</v>
      </c>
      <c r="C59" s="101" t="s">
        <v>2</v>
      </c>
      <c r="D59" s="102" t="s">
        <v>3</v>
      </c>
      <c r="E59" s="102" t="s">
        <v>163</v>
      </c>
      <c r="F59" s="102" t="s">
        <v>5</v>
      </c>
      <c r="G59" s="102" t="s">
        <v>6</v>
      </c>
      <c r="H59" s="102" t="s">
        <v>7</v>
      </c>
    </row>
    <row r="60" spans="1:8" x14ac:dyDescent="0.25">
      <c r="A60" s="100" t="s">
        <v>42</v>
      </c>
      <c r="B60" s="2"/>
      <c r="C60" s="2"/>
      <c r="D60" s="2"/>
      <c r="E60" s="2"/>
      <c r="F60" s="2"/>
      <c r="G60" s="2"/>
      <c r="H60" s="2"/>
    </row>
    <row r="61" spans="1:8" x14ac:dyDescent="0.25">
      <c r="A61" s="2">
        <v>6330</v>
      </c>
      <c r="B61" s="2">
        <v>4134</v>
      </c>
      <c r="C61" s="2" t="s">
        <v>43</v>
      </c>
      <c r="D61" s="2">
        <v>0</v>
      </c>
      <c r="E61" s="2">
        <v>0</v>
      </c>
      <c r="F61" s="7">
        <v>25170845.300000001</v>
      </c>
      <c r="G61" s="2">
        <v>0</v>
      </c>
      <c r="H61" s="2">
        <v>0</v>
      </c>
    </row>
    <row r="62" spans="1:8" x14ac:dyDescent="0.25">
      <c r="A62" s="2">
        <v>6330</v>
      </c>
      <c r="B62" s="2">
        <v>4137</v>
      </c>
      <c r="C62" s="2" t="s">
        <v>44</v>
      </c>
      <c r="D62" s="74">
        <v>11904</v>
      </c>
      <c r="E62" s="74">
        <v>14063</v>
      </c>
      <c r="F62" s="7">
        <v>14058366.08</v>
      </c>
      <c r="G62" s="2">
        <v>118.1</v>
      </c>
      <c r="H62" s="2">
        <v>99.97</v>
      </c>
    </row>
    <row r="63" spans="1:8" x14ac:dyDescent="0.25">
      <c r="A63" s="2">
        <v>6330</v>
      </c>
      <c r="B63" s="2">
        <v>4139</v>
      </c>
      <c r="C63" s="2" t="s">
        <v>45</v>
      </c>
      <c r="D63" s="2">
        <v>211</v>
      </c>
      <c r="E63" s="2">
        <v>211</v>
      </c>
      <c r="F63" s="7">
        <v>154231</v>
      </c>
      <c r="G63" s="2">
        <v>73.099999999999994</v>
      </c>
      <c r="H63" s="2">
        <v>73.099999999999994</v>
      </c>
    </row>
    <row r="64" spans="1:8" x14ac:dyDescent="0.25">
      <c r="A64" s="2">
        <v>6330</v>
      </c>
      <c r="B64" s="2">
        <v>4251</v>
      </c>
      <c r="C64" s="67" t="s">
        <v>46</v>
      </c>
      <c r="D64" s="103">
        <v>19102</v>
      </c>
      <c r="E64" s="103">
        <v>1837</v>
      </c>
      <c r="F64" s="104">
        <v>1835660.46</v>
      </c>
      <c r="G64" s="67">
        <v>9.61</v>
      </c>
      <c r="H64" s="67">
        <v>99.93</v>
      </c>
    </row>
    <row r="65" spans="1:8" x14ac:dyDescent="0.25">
      <c r="A65" s="2">
        <v>6330</v>
      </c>
      <c r="B65" s="81"/>
      <c r="C65" s="113" t="s">
        <v>47</v>
      </c>
      <c r="D65" s="114"/>
      <c r="E65" s="114"/>
      <c r="F65" s="114"/>
      <c r="G65" s="114"/>
      <c r="H65" s="115"/>
    </row>
    <row r="66" spans="1:8" x14ac:dyDescent="0.25">
      <c r="A66" s="2"/>
      <c r="B66" s="2"/>
      <c r="C66" s="116" t="s">
        <v>48</v>
      </c>
      <c r="D66" s="117">
        <v>31217</v>
      </c>
      <c r="E66" s="117">
        <v>16111</v>
      </c>
      <c r="F66" s="118">
        <v>41219102.840000004</v>
      </c>
      <c r="G66" s="116">
        <v>132.04</v>
      </c>
      <c r="H66" s="116">
        <v>255.84</v>
      </c>
    </row>
    <row r="68" spans="1:8" x14ac:dyDescent="0.25">
      <c r="A68" s="177" t="s">
        <v>165</v>
      </c>
      <c r="B68" s="178"/>
      <c r="C68" s="100"/>
      <c r="D68" s="106">
        <v>1400</v>
      </c>
      <c r="E68" s="106">
        <v>19965</v>
      </c>
      <c r="F68" s="100">
        <v>0</v>
      </c>
      <c r="G68" s="100">
        <v>0</v>
      </c>
      <c r="H68" s="100">
        <v>0</v>
      </c>
    </row>
    <row r="72" spans="1:8" x14ac:dyDescent="0.25">
      <c r="A72" s="100" t="s">
        <v>49</v>
      </c>
      <c r="B72" s="2"/>
      <c r="C72" s="2"/>
      <c r="D72" s="2"/>
      <c r="E72" s="2"/>
      <c r="F72" s="2"/>
      <c r="G72" s="2"/>
      <c r="H72" s="2"/>
    </row>
    <row r="73" spans="1:8" x14ac:dyDescent="0.25">
      <c r="A73" s="174" t="s">
        <v>50</v>
      </c>
      <c r="B73" s="174"/>
      <c r="C73" s="174"/>
      <c r="D73" s="175">
        <v>36718</v>
      </c>
      <c r="E73" s="175">
        <v>23508</v>
      </c>
      <c r="F73" s="176">
        <v>49023945.670000002</v>
      </c>
      <c r="G73" s="174">
        <v>133.51</v>
      </c>
      <c r="H73" s="174">
        <v>208.54</v>
      </c>
    </row>
    <row r="74" spans="1:8" ht="5.25" customHeight="1" x14ac:dyDescent="0.25">
      <c r="A74" s="81"/>
      <c r="B74" s="15"/>
      <c r="C74" s="15"/>
      <c r="D74" s="172"/>
      <c r="E74" s="172"/>
      <c r="F74" s="152"/>
      <c r="G74" s="15"/>
      <c r="H74" s="105"/>
    </row>
    <row r="75" spans="1:8" x14ac:dyDescent="0.25">
      <c r="A75" s="120" t="s">
        <v>51</v>
      </c>
      <c r="B75" s="120"/>
      <c r="C75" s="120"/>
      <c r="D75" s="120">
        <v>-211</v>
      </c>
      <c r="E75" s="120">
        <v>-211</v>
      </c>
      <c r="F75" s="173">
        <v>-25325076.300000001</v>
      </c>
      <c r="G75" s="120">
        <v>0</v>
      </c>
      <c r="H75" s="120">
        <v>0</v>
      </c>
    </row>
    <row r="76" spans="1:8" ht="7.5" customHeight="1" x14ac:dyDescent="0.25">
      <c r="A76" s="81"/>
      <c r="B76" s="15"/>
      <c r="C76" s="15"/>
      <c r="D76" s="15"/>
      <c r="E76" s="15"/>
      <c r="F76" s="152"/>
      <c r="G76" s="15"/>
      <c r="H76" s="105"/>
    </row>
    <row r="77" spans="1:8" x14ac:dyDescent="0.25">
      <c r="A77" s="66" t="s">
        <v>52</v>
      </c>
      <c r="B77" s="116"/>
      <c r="C77" s="116"/>
      <c r="D77" s="117">
        <v>36507</v>
      </c>
      <c r="E77" s="117">
        <v>23297</v>
      </c>
      <c r="F77" s="118">
        <v>23698869.370000001</v>
      </c>
      <c r="G77" s="116">
        <v>64.92</v>
      </c>
      <c r="H77" s="116">
        <v>101.72</v>
      </c>
    </row>
  </sheetData>
  <mergeCells count="1">
    <mergeCell ref="A68:B68"/>
  </mergeCells>
  <pageMargins left="0.7" right="0.7" top="0.78740157499999996" bottom="0.78740157499999996" header="0.3" footer="0.3"/>
  <pageSetup paperSize="9" orientation="landscape" r:id="rId1"/>
  <headerFooter>
    <oddHeader>&amp;LPříloha č. 1&amp;CStatutární město Ostrava
rozbor hospodaření městského obvodu Proskovice k 31.12.2025 - PŘÍJMY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DBBB-7C51-47A6-BF7B-36E439251780}">
  <dimension ref="A1:H19"/>
  <sheetViews>
    <sheetView view="pageLayout" zoomScaleNormal="100" workbookViewId="0">
      <selection activeCell="D11" sqref="D11"/>
    </sheetView>
  </sheetViews>
  <sheetFormatPr defaultColWidth="9.140625" defaultRowHeight="15" x14ac:dyDescent="0.25"/>
  <cols>
    <col min="1" max="2" width="10.5703125" customWidth="1"/>
    <col min="3" max="3" width="32.28515625" customWidth="1"/>
    <col min="4" max="6" width="15.5703125" customWidth="1"/>
    <col min="7" max="8" width="10.5703125" customWidth="1"/>
  </cols>
  <sheetData>
    <row r="1" spans="1:8" ht="41.25" customHeight="1" x14ac:dyDescent="0.25">
      <c r="A1" s="119" t="s">
        <v>0</v>
      </c>
      <c r="B1" s="119" t="s">
        <v>1</v>
      </c>
      <c r="C1" s="119" t="s">
        <v>2</v>
      </c>
      <c r="D1" s="119" t="s">
        <v>3</v>
      </c>
      <c r="E1" s="119" t="s">
        <v>4</v>
      </c>
      <c r="F1" s="119" t="s">
        <v>5</v>
      </c>
      <c r="G1" s="119" t="s">
        <v>6</v>
      </c>
      <c r="H1" s="119" t="s">
        <v>7</v>
      </c>
    </row>
    <row r="2" spans="1:8" x14ac:dyDescent="0.25">
      <c r="A2" s="100" t="s">
        <v>53</v>
      </c>
      <c r="B2" s="2"/>
      <c r="C2" s="2"/>
      <c r="D2" s="2"/>
      <c r="E2" s="2"/>
      <c r="F2" s="2"/>
      <c r="G2" s="2"/>
      <c r="H2" s="2"/>
    </row>
    <row r="3" spans="1:8" x14ac:dyDescent="0.25">
      <c r="A3" s="2">
        <v>3639</v>
      </c>
      <c r="B3" s="2">
        <v>3111</v>
      </c>
      <c r="C3" s="2" t="s">
        <v>54</v>
      </c>
      <c r="D3" s="2">
        <v>0</v>
      </c>
      <c r="E3" s="2">
        <v>0</v>
      </c>
      <c r="F3" s="2">
        <v>0</v>
      </c>
      <c r="G3" s="2">
        <v>0</v>
      </c>
      <c r="H3" s="2">
        <v>0</v>
      </c>
    </row>
    <row r="4" spans="1:8" x14ac:dyDescent="0.25">
      <c r="A4" s="2">
        <v>3639</v>
      </c>
      <c r="B4" s="2"/>
      <c r="C4" s="2" t="s">
        <v>55</v>
      </c>
      <c r="D4" s="2">
        <v>0</v>
      </c>
      <c r="E4" s="2">
        <v>0</v>
      </c>
      <c r="F4" s="2">
        <v>0</v>
      </c>
      <c r="G4" s="2">
        <v>0</v>
      </c>
      <c r="H4" s="2">
        <v>0</v>
      </c>
    </row>
    <row r="9" spans="1:8" x14ac:dyDescent="0.25">
      <c r="A9" s="179" t="s">
        <v>56</v>
      </c>
      <c r="B9" s="179"/>
      <c r="C9" s="179"/>
      <c r="D9" s="179"/>
      <c r="E9" s="179"/>
      <c r="F9" s="179"/>
      <c r="G9" s="179"/>
      <c r="H9" s="179"/>
    </row>
    <row r="10" spans="1:8" ht="45" x14ac:dyDescent="0.25">
      <c r="A10" s="81"/>
      <c r="B10" s="15"/>
      <c r="C10" s="105"/>
      <c r="D10" s="125" t="s">
        <v>3</v>
      </c>
      <c r="E10" s="119" t="s">
        <v>4</v>
      </c>
      <c r="F10" s="119" t="s">
        <v>5</v>
      </c>
      <c r="G10" s="119" t="s">
        <v>6</v>
      </c>
      <c r="H10" s="119" t="s">
        <v>7</v>
      </c>
    </row>
    <row r="11" spans="1:8" x14ac:dyDescent="0.25">
      <c r="A11" s="66" t="s">
        <v>57</v>
      </c>
      <c r="B11" s="66"/>
      <c r="C11" s="66"/>
      <c r="D11" s="74">
        <v>36718</v>
      </c>
      <c r="E11" s="74">
        <v>23508</v>
      </c>
      <c r="F11" s="7">
        <v>49023945.670000002</v>
      </c>
      <c r="G11" s="2">
        <v>133.51</v>
      </c>
      <c r="H11" s="2">
        <v>208.54</v>
      </c>
    </row>
    <row r="12" spans="1:8" x14ac:dyDescent="0.25">
      <c r="A12" s="122"/>
      <c r="D12" s="105"/>
      <c r="E12" s="2"/>
      <c r="F12" s="2"/>
      <c r="G12" s="2"/>
      <c r="H12" s="2"/>
    </row>
    <row r="13" spans="1:8" x14ac:dyDescent="0.25">
      <c r="A13" s="81" t="s">
        <v>58</v>
      </c>
      <c r="B13" s="15"/>
      <c r="C13" s="105"/>
      <c r="D13" s="105">
        <v>0</v>
      </c>
      <c r="E13" s="2">
        <v>0</v>
      </c>
      <c r="F13" s="2">
        <v>0</v>
      </c>
      <c r="G13" s="2">
        <v>0</v>
      </c>
      <c r="H13" s="2">
        <v>0</v>
      </c>
    </row>
    <row r="14" spans="1:8" x14ac:dyDescent="0.25">
      <c r="A14" s="123"/>
      <c r="D14" s="105"/>
      <c r="E14" s="2"/>
      <c r="F14" s="2"/>
      <c r="G14" s="2"/>
      <c r="H14" s="2"/>
    </row>
    <row r="15" spans="1:8" x14ac:dyDescent="0.25">
      <c r="A15" s="81" t="s">
        <v>50</v>
      </c>
      <c r="B15" s="15"/>
      <c r="C15" s="105"/>
      <c r="D15" s="121">
        <v>36718</v>
      </c>
      <c r="E15" s="74">
        <v>23508</v>
      </c>
      <c r="F15" s="7">
        <v>49023945.670000002</v>
      </c>
      <c r="G15" s="2">
        <v>133.51</v>
      </c>
      <c r="H15" s="2">
        <v>208.54</v>
      </c>
    </row>
    <row r="16" spans="1:8" x14ac:dyDescent="0.25">
      <c r="A16" s="123"/>
      <c r="D16" s="105"/>
      <c r="E16" s="2"/>
      <c r="F16" s="2"/>
      <c r="G16" s="2"/>
      <c r="H16" s="2"/>
    </row>
    <row r="17" spans="1:8" x14ac:dyDescent="0.25">
      <c r="A17" s="81" t="s">
        <v>59</v>
      </c>
      <c r="B17" s="15"/>
      <c r="C17" s="105"/>
      <c r="D17" s="105">
        <v>211</v>
      </c>
      <c r="E17" s="2">
        <v>211</v>
      </c>
      <c r="F17" s="7">
        <v>25325076.300000001</v>
      </c>
      <c r="G17" s="2">
        <v>107.62</v>
      </c>
      <c r="H17" s="2">
        <v>99.53</v>
      </c>
    </row>
    <row r="18" spans="1:8" x14ac:dyDescent="0.25">
      <c r="A18" s="124"/>
      <c r="D18" s="105"/>
      <c r="E18" s="2"/>
      <c r="F18" s="2"/>
      <c r="G18" s="2"/>
      <c r="H18" s="2"/>
    </row>
    <row r="19" spans="1:8" x14ac:dyDescent="0.25">
      <c r="A19" s="2" t="s">
        <v>60</v>
      </c>
      <c r="B19" s="2"/>
      <c r="C19" s="2"/>
      <c r="D19" s="74">
        <v>36507</v>
      </c>
      <c r="E19" s="74">
        <v>23297</v>
      </c>
      <c r="F19" s="7">
        <v>23698869.370000001</v>
      </c>
      <c r="G19" s="2">
        <v>64.92</v>
      </c>
      <c r="H19" s="2">
        <v>101.72</v>
      </c>
    </row>
  </sheetData>
  <mergeCells count="1">
    <mergeCell ref="A9:H9"/>
  </mergeCells>
  <pageMargins left="0.7" right="0.7" top="0.78740157499999996" bottom="0.78740157499999996" header="0.3" footer="0.3"/>
  <pageSetup paperSize="9" orientation="landscape" r:id="rId1"/>
  <headerFooter>
    <oddHeader>&amp;LPříloha č. 2&amp;CStatutární město Ostrava
rozbor hospodaření městského obvodu Proskovice k 31.12.2025 - KAPITÁLOVÉ PŘÍJMY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9420-7687-4304-A009-DC7F6B65C24E}">
  <dimension ref="A1:H230"/>
  <sheetViews>
    <sheetView view="pageLayout" topLeftCell="A231" zoomScaleNormal="100" workbookViewId="0">
      <selection activeCell="A199" sqref="A199:H199"/>
    </sheetView>
  </sheetViews>
  <sheetFormatPr defaultColWidth="9.140625" defaultRowHeight="15" x14ac:dyDescent="0.25"/>
  <cols>
    <col min="1" max="2" width="10.42578125" customWidth="1"/>
    <col min="3" max="3" width="32.28515625" customWidth="1"/>
    <col min="4" max="6" width="15.5703125" customWidth="1"/>
    <col min="7" max="8" width="10.42578125" customWidth="1"/>
  </cols>
  <sheetData>
    <row r="1" spans="1:8" ht="56.8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x14ac:dyDescent="0.25">
      <c r="A2" s="1">
        <v>2212</v>
      </c>
      <c r="B2" s="1">
        <v>5137</v>
      </c>
      <c r="C2" s="9" t="s">
        <v>61</v>
      </c>
      <c r="D2" s="2">
        <v>15</v>
      </c>
      <c r="E2" s="2">
        <v>15</v>
      </c>
      <c r="F2" s="7">
        <v>0</v>
      </c>
      <c r="G2" s="8">
        <f t="shared" ref="G2:G7" si="0">(F2/D2)/10</f>
        <v>0</v>
      </c>
      <c r="H2" s="8">
        <f t="shared" ref="H2:H8" si="1">(F2/E2)/10</f>
        <v>0</v>
      </c>
    </row>
    <row r="3" spans="1:8" x14ac:dyDescent="0.25">
      <c r="A3" s="1">
        <v>2212</v>
      </c>
      <c r="B3" s="1">
        <v>5139</v>
      </c>
      <c r="C3" s="9" t="s">
        <v>62</v>
      </c>
      <c r="D3" s="2">
        <v>100</v>
      </c>
      <c r="E3" s="2">
        <v>204</v>
      </c>
      <c r="F3" s="7">
        <v>111635.86</v>
      </c>
      <c r="G3" s="8">
        <f t="shared" si="0"/>
        <v>111.63586000000001</v>
      </c>
      <c r="H3" s="8">
        <f t="shared" si="1"/>
        <v>54.72346078431373</v>
      </c>
    </row>
    <row r="4" spans="1:8" x14ac:dyDescent="0.25">
      <c r="A4" s="1">
        <v>2212</v>
      </c>
      <c r="B4" s="1">
        <v>5154</v>
      </c>
      <c r="C4" s="9" t="s">
        <v>63</v>
      </c>
      <c r="D4" s="2">
        <v>65</v>
      </c>
      <c r="E4" s="2">
        <v>65</v>
      </c>
      <c r="F4" s="7">
        <v>0</v>
      </c>
      <c r="G4" s="8">
        <f t="shared" si="0"/>
        <v>0</v>
      </c>
      <c r="H4" s="8">
        <f t="shared" si="1"/>
        <v>0</v>
      </c>
    </row>
    <row r="5" spans="1:8" x14ac:dyDescent="0.25">
      <c r="A5" s="1">
        <v>2212</v>
      </c>
      <c r="B5" s="1">
        <v>5169</v>
      </c>
      <c r="C5" s="9" t="s">
        <v>64</v>
      </c>
      <c r="D5" s="2">
        <v>200</v>
      </c>
      <c r="E5" s="2">
        <v>190</v>
      </c>
      <c r="F5" s="7">
        <v>145286.85999999999</v>
      </c>
      <c r="G5" s="8">
        <f t="shared" si="0"/>
        <v>72.643429999999995</v>
      </c>
      <c r="H5" s="8">
        <f t="shared" si="1"/>
        <v>76.46676842105262</v>
      </c>
    </row>
    <row r="6" spans="1:8" x14ac:dyDescent="0.25">
      <c r="A6" s="1">
        <v>2212</v>
      </c>
      <c r="B6" s="1">
        <v>5171</v>
      </c>
      <c r="C6" s="2" t="s">
        <v>65</v>
      </c>
      <c r="D6" s="2">
        <v>180</v>
      </c>
      <c r="E6" s="10">
        <v>1953</v>
      </c>
      <c r="F6" s="7">
        <v>1741245.5</v>
      </c>
      <c r="G6" s="8">
        <f t="shared" si="0"/>
        <v>967.35861111111114</v>
      </c>
      <c r="H6" s="8">
        <f t="shared" si="1"/>
        <v>89.157475678443419</v>
      </c>
    </row>
    <row r="7" spans="1:8" x14ac:dyDescent="0.25">
      <c r="A7" s="1">
        <v>2212</v>
      </c>
      <c r="B7" s="1">
        <v>5909</v>
      </c>
      <c r="C7" s="9" t="s">
        <v>66</v>
      </c>
      <c r="D7" s="2">
        <v>302</v>
      </c>
      <c r="E7" s="10">
        <v>101</v>
      </c>
      <c r="F7" s="7">
        <v>0</v>
      </c>
      <c r="G7" s="8">
        <f t="shared" si="0"/>
        <v>0</v>
      </c>
      <c r="H7" s="8">
        <f t="shared" si="1"/>
        <v>0</v>
      </c>
    </row>
    <row r="8" spans="1:8" x14ac:dyDescent="0.25">
      <c r="A8" s="11">
        <v>2212</v>
      </c>
      <c r="B8" s="11"/>
      <c r="C8" s="12" t="s">
        <v>67</v>
      </c>
      <c r="D8" s="13">
        <f>SUM(D2:D7)</f>
        <v>862</v>
      </c>
      <c r="E8" s="13">
        <f>SUM(E2:E7)</f>
        <v>2528</v>
      </c>
      <c r="F8" s="14">
        <f>SUM(F2:F7)</f>
        <v>1998168.22</v>
      </c>
      <c r="G8" s="14">
        <f>(F8/D8)/10</f>
        <v>231.80605800464036</v>
      </c>
      <c r="H8" s="14">
        <f t="shared" si="1"/>
        <v>79.041464398734178</v>
      </c>
    </row>
    <row r="9" spans="1:8" x14ac:dyDescent="0.25">
      <c r="A9" s="180"/>
      <c r="B9" s="181"/>
      <c r="C9" s="181"/>
      <c r="D9" s="79"/>
      <c r="E9" s="79"/>
      <c r="F9" s="143"/>
      <c r="G9" s="143"/>
      <c r="H9" s="169"/>
    </row>
    <row r="10" spans="1:8" x14ac:dyDescent="0.25">
      <c r="A10" s="16">
        <v>2219</v>
      </c>
      <c r="B10" s="16">
        <v>5139</v>
      </c>
      <c r="C10" s="17" t="s">
        <v>62</v>
      </c>
      <c r="D10" s="9">
        <v>8</v>
      </c>
      <c r="E10" s="9">
        <v>21</v>
      </c>
      <c r="F10" s="18">
        <v>15794.18</v>
      </c>
      <c r="G10" s="8">
        <f t="shared" ref="G10:G13" si="2">(F10/D10)/10</f>
        <v>197.42725000000002</v>
      </c>
      <c r="H10" s="8">
        <f t="shared" ref="H10:H13" si="3">(F10/E10)/10</f>
        <v>75.210380952380959</v>
      </c>
    </row>
    <row r="11" spans="1:8" x14ac:dyDescent="0.25">
      <c r="A11" s="16">
        <v>2219</v>
      </c>
      <c r="B11" s="16">
        <v>5169</v>
      </c>
      <c r="C11" s="9" t="s">
        <v>68</v>
      </c>
      <c r="D11" s="9">
        <v>13</v>
      </c>
      <c r="E11" s="9">
        <v>183</v>
      </c>
      <c r="F11" s="18">
        <v>114598.1</v>
      </c>
      <c r="G11" s="8">
        <f t="shared" si="2"/>
        <v>881.52384615384619</v>
      </c>
      <c r="H11" s="8">
        <f t="shared" si="3"/>
        <v>62.621912568306016</v>
      </c>
    </row>
    <row r="12" spans="1:8" x14ac:dyDescent="0.25">
      <c r="A12" s="16">
        <v>2219</v>
      </c>
      <c r="B12" s="16">
        <v>5171</v>
      </c>
      <c r="C12" s="9" t="s">
        <v>65</v>
      </c>
      <c r="D12" s="9">
        <v>20</v>
      </c>
      <c r="E12" s="9">
        <v>20</v>
      </c>
      <c r="F12" s="18">
        <v>19380</v>
      </c>
      <c r="G12" s="8">
        <f t="shared" si="2"/>
        <v>96.9</v>
      </c>
      <c r="H12" s="8">
        <f t="shared" si="3"/>
        <v>96.9</v>
      </c>
    </row>
    <row r="13" spans="1:8" x14ac:dyDescent="0.25">
      <c r="A13" s="11">
        <v>2219</v>
      </c>
      <c r="B13" s="11"/>
      <c r="C13" s="12" t="s">
        <v>69</v>
      </c>
      <c r="D13" s="12">
        <f>SUM(D10:D12)</f>
        <v>41</v>
      </c>
      <c r="E13" s="12">
        <f>SUM(E10:E12)</f>
        <v>224</v>
      </c>
      <c r="F13" s="14">
        <f>SUM(F10:F12)</f>
        <v>149772.28</v>
      </c>
      <c r="G13" s="41">
        <f t="shared" si="2"/>
        <v>365.29824390243903</v>
      </c>
      <c r="H13" s="41">
        <f t="shared" si="3"/>
        <v>66.862625000000008</v>
      </c>
    </row>
    <row r="14" spans="1:8" x14ac:dyDescent="0.25">
      <c r="A14" s="86"/>
      <c r="B14" s="87"/>
      <c r="C14" s="64"/>
      <c r="D14" s="64"/>
      <c r="E14" s="64"/>
      <c r="F14" s="89"/>
      <c r="G14" s="126"/>
      <c r="H14" s="170"/>
    </row>
    <row r="15" spans="1:8" x14ac:dyDescent="0.25">
      <c r="A15" s="16">
        <v>2339</v>
      </c>
      <c r="B15" s="16">
        <v>5171</v>
      </c>
      <c r="C15" s="9" t="s">
        <v>65</v>
      </c>
      <c r="D15" s="37">
        <v>0</v>
      </c>
      <c r="E15" s="68">
        <v>1312</v>
      </c>
      <c r="F15" s="75">
        <v>0</v>
      </c>
      <c r="G15" s="128">
        <v>0</v>
      </c>
      <c r="H15" s="128">
        <v>0</v>
      </c>
    </row>
    <row r="16" spans="1:8" x14ac:dyDescent="0.25">
      <c r="A16" s="11">
        <v>2339</v>
      </c>
      <c r="B16" s="11"/>
      <c r="C16" s="12" t="s">
        <v>70</v>
      </c>
      <c r="D16" s="12">
        <v>0</v>
      </c>
      <c r="E16" s="13">
        <v>1312</v>
      </c>
      <c r="F16" s="14">
        <v>0</v>
      </c>
      <c r="G16" s="14">
        <v>0</v>
      </c>
      <c r="H16" s="14">
        <v>0</v>
      </c>
    </row>
    <row r="17" spans="1:8" x14ac:dyDescent="0.25">
      <c r="A17" s="86"/>
      <c r="B17" s="87"/>
      <c r="C17" s="64"/>
      <c r="D17" s="64"/>
      <c r="E17" s="88"/>
      <c r="F17" s="89"/>
      <c r="G17" s="89"/>
      <c r="H17" s="90"/>
    </row>
    <row r="18" spans="1:8" x14ac:dyDescent="0.25">
      <c r="A18" s="36">
        <v>3111</v>
      </c>
      <c r="B18" s="1">
        <v>5162</v>
      </c>
      <c r="C18" s="9" t="s">
        <v>71</v>
      </c>
      <c r="D18" s="37">
        <v>1</v>
      </c>
      <c r="E18" s="37">
        <v>1</v>
      </c>
      <c r="F18" s="75">
        <v>629.20000000000005</v>
      </c>
      <c r="G18" s="38">
        <f t="shared" ref="G18:G21" si="4">(F18/D18)/10</f>
        <v>62.92</v>
      </c>
      <c r="H18" s="8">
        <f t="shared" ref="H18:H21" si="5">(F18/E18)/10</f>
        <v>62.92</v>
      </c>
    </row>
    <row r="19" spans="1:8" x14ac:dyDescent="0.25">
      <c r="A19" s="36">
        <v>3111</v>
      </c>
      <c r="B19" s="36">
        <v>5169</v>
      </c>
      <c r="C19" s="37" t="s">
        <v>64</v>
      </c>
      <c r="D19" s="9">
        <v>10</v>
      </c>
      <c r="E19" s="9">
        <v>25</v>
      </c>
      <c r="F19" s="18">
        <v>23497</v>
      </c>
      <c r="G19" s="38">
        <f t="shared" si="4"/>
        <v>234.96999999999997</v>
      </c>
      <c r="H19" s="8">
        <f t="shared" si="5"/>
        <v>93.988</v>
      </c>
    </row>
    <row r="20" spans="1:8" x14ac:dyDescent="0.25">
      <c r="A20" s="36">
        <v>3111</v>
      </c>
      <c r="B20" s="1">
        <v>5171</v>
      </c>
      <c r="C20" s="9" t="s">
        <v>65</v>
      </c>
      <c r="D20" s="9">
        <v>10</v>
      </c>
      <c r="E20" s="9">
        <v>138</v>
      </c>
      <c r="F20" s="18">
        <v>122222.88</v>
      </c>
      <c r="G20" s="39">
        <v>0</v>
      </c>
      <c r="H20" s="8">
        <f t="shared" si="5"/>
        <v>88.567304347826081</v>
      </c>
    </row>
    <row r="21" spans="1:8" x14ac:dyDescent="0.25">
      <c r="A21" s="11">
        <v>3111</v>
      </c>
      <c r="B21" s="11"/>
      <c r="C21" s="12" t="s">
        <v>72</v>
      </c>
      <c r="D21" s="12">
        <f>SUM(D18:D20)</f>
        <v>21</v>
      </c>
      <c r="E21" s="12">
        <f>SUM(E18:E20)</f>
        <v>164</v>
      </c>
      <c r="F21" s="14">
        <f>SUM(F18:F20)</f>
        <v>146349.08000000002</v>
      </c>
      <c r="G21" s="40">
        <f t="shared" si="4"/>
        <v>696.90038095238106</v>
      </c>
      <c r="H21" s="41">
        <f t="shared" si="5"/>
        <v>89.237243902439033</v>
      </c>
    </row>
    <row r="22" spans="1:8" x14ac:dyDescent="0.25">
      <c r="A22" s="165"/>
      <c r="B22" s="166"/>
      <c r="C22" s="167"/>
      <c r="D22" s="149"/>
      <c r="E22" s="149"/>
      <c r="F22" s="168"/>
      <c r="G22" s="168"/>
      <c r="H22" s="171"/>
    </row>
    <row r="23" spans="1:8" x14ac:dyDescent="0.25">
      <c r="A23" s="43">
        <v>3113</v>
      </c>
      <c r="B23" s="43">
        <v>5169</v>
      </c>
      <c r="C23" s="44" t="s">
        <v>68</v>
      </c>
      <c r="D23" s="44">
        <v>15</v>
      </c>
      <c r="E23" s="44">
        <v>11</v>
      </c>
      <c r="F23" s="8">
        <v>9075</v>
      </c>
      <c r="G23" s="8">
        <f>(F23/D23)/10</f>
        <v>60.5</v>
      </c>
      <c r="H23" s="8">
        <f t="shared" ref="H23:H26" si="6">(F23/E23)/10</f>
        <v>82.5</v>
      </c>
    </row>
    <row r="24" spans="1:8" x14ac:dyDescent="0.25">
      <c r="A24" s="43">
        <v>3113</v>
      </c>
      <c r="B24" s="43">
        <v>5331</v>
      </c>
      <c r="C24" s="45" t="s">
        <v>73</v>
      </c>
      <c r="D24" s="46">
        <v>1650</v>
      </c>
      <c r="E24" s="46">
        <v>1721</v>
      </c>
      <c r="F24" s="8">
        <v>1694030</v>
      </c>
      <c r="G24" s="8">
        <f t="shared" ref="G24:G26" si="7">(F24/D24)/10</f>
        <v>102.66848484848485</v>
      </c>
      <c r="H24" s="8">
        <f t="shared" si="6"/>
        <v>98.432887855897732</v>
      </c>
    </row>
    <row r="25" spans="1:8" x14ac:dyDescent="0.25">
      <c r="A25" s="43">
        <v>3113</v>
      </c>
      <c r="B25" s="43">
        <v>5336</v>
      </c>
      <c r="C25" s="45" t="s">
        <v>74</v>
      </c>
      <c r="D25" s="44">
        <v>0</v>
      </c>
      <c r="E25" s="46">
        <v>819</v>
      </c>
      <c r="F25" s="47">
        <v>817407.56</v>
      </c>
      <c r="G25" s="39">
        <v>94.75</v>
      </c>
      <c r="H25" s="8">
        <f t="shared" si="6"/>
        <v>99.805562881562892</v>
      </c>
    </row>
    <row r="26" spans="1:8" x14ac:dyDescent="0.25">
      <c r="A26" s="48">
        <v>3113</v>
      </c>
      <c r="B26" s="43"/>
      <c r="C26" s="49" t="s">
        <v>16</v>
      </c>
      <c r="D26" s="50">
        <f>SUM(D23:D25)</f>
        <v>1665</v>
      </c>
      <c r="E26" s="50">
        <f>SUM(E23:E25)</f>
        <v>2551</v>
      </c>
      <c r="F26" s="41">
        <f>SUM(F23:F25)</f>
        <v>2520512.56</v>
      </c>
      <c r="G26" s="8">
        <f t="shared" si="7"/>
        <v>151.38213573573574</v>
      </c>
      <c r="H26" s="8">
        <f t="shared" si="6"/>
        <v>98.80488279106234</v>
      </c>
    </row>
    <row r="27" spans="1:8" x14ac:dyDescent="0.25">
      <c r="A27" s="129"/>
      <c r="B27" s="130"/>
      <c r="C27" s="131"/>
      <c r="D27" s="132"/>
      <c r="E27" s="132"/>
      <c r="F27" s="126"/>
      <c r="G27" s="133"/>
      <c r="H27" s="133"/>
    </row>
    <row r="28" spans="1:8" ht="56.85" customHeight="1" x14ac:dyDescent="0.25">
      <c r="A28" s="1" t="s">
        <v>0</v>
      </c>
      <c r="B28" s="2" t="s">
        <v>1</v>
      </c>
      <c r="C28" s="2" t="s">
        <v>2</v>
      </c>
      <c r="D28" s="3" t="s">
        <v>3</v>
      </c>
      <c r="E28" s="3" t="s">
        <v>4</v>
      </c>
      <c r="F28" s="4" t="s">
        <v>5</v>
      </c>
      <c r="G28" s="3" t="s">
        <v>6</v>
      </c>
      <c r="H28" s="3" t="s">
        <v>7</v>
      </c>
    </row>
    <row r="29" spans="1:8" x14ac:dyDescent="0.25">
      <c r="A29" s="182"/>
      <c r="B29" s="181"/>
      <c r="C29" s="181"/>
      <c r="D29" s="139"/>
      <c r="E29" s="139"/>
      <c r="F29" s="140"/>
      <c r="G29" s="139"/>
      <c r="H29" s="164"/>
    </row>
    <row r="30" spans="1:8" x14ac:dyDescent="0.25">
      <c r="A30" s="43">
        <v>3312</v>
      </c>
      <c r="B30" s="43">
        <v>5222</v>
      </c>
      <c r="C30" s="44" t="s">
        <v>75</v>
      </c>
      <c r="D30" s="44">
        <v>36</v>
      </c>
      <c r="E30" s="44">
        <v>36</v>
      </c>
      <c r="F30" s="8">
        <v>36000</v>
      </c>
      <c r="G30" s="8">
        <f t="shared" ref="G30:G31" si="8">(F30/D30)/10</f>
        <v>100</v>
      </c>
      <c r="H30" s="8">
        <f t="shared" ref="H30:H31" si="9">(F30/E30)/10</f>
        <v>100</v>
      </c>
    </row>
    <row r="31" spans="1:8" x14ac:dyDescent="0.25">
      <c r="A31" s="48">
        <v>3312</v>
      </c>
      <c r="B31" s="48"/>
      <c r="C31" s="49" t="s">
        <v>76</v>
      </c>
      <c r="D31" s="49">
        <f>SUM(D30)</f>
        <v>36</v>
      </c>
      <c r="E31" s="49">
        <f>SUM(E30)</f>
        <v>36</v>
      </c>
      <c r="F31" s="41">
        <f>SUM(F30)</f>
        <v>36000</v>
      </c>
      <c r="G31" s="41">
        <f t="shared" si="8"/>
        <v>100</v>
      </c>
      <c r="H31" s="41">
        <f t="shared" si="9"/>
        <v>100</v>
      </c>
    </row>
    <row r="32" spans="1:8" x14ac:dyDescent="0.25">
      <c r="A32" s="86"/>
      <c r="B32" s="87"/>
      <c r="C32" s="64"/>
      <c r="D32" s="64"/>
      <c r="E32" s="64"/>
      <c r="F32" s="89"/>
      <c r="G32" s="89"/>
      <c r="H32" s="90"/>
    </row>
    <row r="33" spans="1:8" x14ac:dyDescent="0.25">
      <c r="A33" s="16">
        <v>3314</v>
      </c>
      <c r="B33" s="16">
        <v>5331</v>
      </c>
      <c r="C33" s="9" t="s">
        <v>77</v>
      </c>
      <c r="D33" s="9">
        <v>11</v>
      </c>
      <c r="E33" s="9">
        <v>11</v>
      </c>
      <c r="F33" s="18">
        <v>11000</v>
      </c>
      <c r="G33" s="8">
        <f t="shared" ref="G33:G34" si="10">(F33/D33)/10</f>
        <v>100</v>
      </c>
      <c r="H33" s="8">
        <f t="shared" ref="H33:H34" si="11">(F33/E33)/10</f>
        <v>100</v>
      </c>
    </row>
    <row r="34" spans="1:8" x14ac:dyDescent="0.25">
      <c r="A34" s="11">
        <v>3314</v>
      </c>
      <c r="B34" s="11"/>
      <c r="C34" s="12" t="s">
        <v>78</v>
      </c>
      <c r="D34" s="12">
        <v>11</v>
      </c>
      <c r="E34" s="12">
        <f>SUM(E33:E33)</f>
        <v>11</v>
      </c>
      <c r="F34" s="14">
        <f>SUM(F33:F33)</f>
        <v>11000</v>
      </c>
      <c r="G34" s="41">
        <f t="shared" si="10"/>
        <v>100</v>
      </c>
      <c r="H34" s="41">
        <f t="shared" si="11"/>
        <v>100</v>
      </c>
    </row>
    <row r="35" spans="1:8" x14ac:dyDescent="0.25">
      <c r="A35" s="23"/>
      <c r="B35" s="24"/>
      <c r="C35" s="25"/>
      <c r="D35" s="25"/>
      <c r="E35" s="25"/>
      <c r="F35" s="26"/>
      <c r="G35" s="27"/>
      <c r="H35" s="28"/>
    </row>
    <row r="36" spans="1:8" x14ac:dyDescent="0.25">
      <c r="A36" s="5">
        <v>3349</v>
      </c>
      <c r="B36" s="5">
        <v>5136</v>
      </c>
      <c r="C36" s="6" t="s">
        <v>79</v>
      </c>
      <c r="D36" s="51">
        <v>70</v>
      </c>
      <c r="E36" s="51">
        <v>107</v>
      </c>
      <c r="F36" s="52">
        <v>85764</v>
      </c>
      <c r="G36" s="35">
        <f t="shared" ref="G36" si="12">(F36/D36)/10</f>
        <v>122.52000000000001</v>
      </c>
      <c r="H36" s="35">
        <f t="shared" ref="H36" si="13">(F36/E36)/10</f>
        <v>80.153271028037381</v>
      </c>
    </row>
    <row r="37" spans="1:8" x14ac:dyDescent="0.25">
      <c r="A37" s="1">
        <v>3349</v>
      </c>
      <c r="B37" s="1">
        <v>5169</v>
      </c>
      <c r="C37" s="9" t="s">
        <v>64</v>
      </c>
      <c r="D37" s="53">
        <v>0</v>
      </c>
      <c r="E37" s="53">
        <v>46</v>
      </c>
      <c r="F37" s="54">
        <v>46000</v>
      </c>
      <c r="G37" s="8">
        <v>0</v>
      </c>
      <c r="H37" s="8">
        <v>100</v>
      </c>
    </row>
    <row r="38" spans="1:8" x14ac:dyDescent="0.25">
      <c r="A38" s="19">
        <v>3349</v>
      </c>
      <c r="B38" s="20"/>
      <c r="C38" s="20" t="s">
        <v>80</v>
      </c>
      <c r="D38" s="55">
        <f>SUM(D36:D37)</f>
        <v>70</v>
      </c>
      <c r="E38" s="55">
        <f>SUM(E36:E37)</f>
        <v>153</v>
      </c>
      <c r="F38" s="56">
        <f>SUM(F36:F37)</f>
        <v>131764</v>
      </c>
      <c r="G38" s="22">
        <v>188.23</v>
      </c>
      <c r="H38" s="22">
        <v>86.12</v>
      </c>
    </row>
    <row r="39" spans="1:8" x14ac:dyDescent="0.25">
      <c r="A39" s="23"/>
      <c r="B39" s="25"/>
      <c r="C39" s="25"/>
      <c r="D39" s="57"/>
      <c r="E39" s="57"/>
      <c r="F39" s="58"/>
      <c r="G39" s="27"/>
      <c r="H39" s="28"/>
    </row>
    <row r="40" spans="1:8" x14ac:dyDescent="0.25">
      <c r="A40" s="29">
        <v>3399</v>
      </c>
      <c r="B40" s="29">
        <v>5021</v>
      </c>
      <c r="C40" s="59" t="s">
        <v>81</v>
      </c>
      <c r="D40" s="60">
        <v>27</v>
      </c>
      <c r="E40" s="60">
        <v>12</v>
      </c>
      <c r="F40" s="61">
        <v>7654</v>
      </c>
      <c r="G40" s="35">
        <f t="shared" ref="G40:G50" si="14">(F40/D40)/10</f>
        <v>28.348148148148148</v>
      </c>
      <c r="H40" s="35">
        <f t="shared" ref="H40:H50" si="15">(F40/E40)/10</f>
        <v>63.783333333333339</v>
      </c>
    </row>
    <row r="41" spans="1:8" x14ac:dyDescent="0.25">
      <c r="A41" s="29">
        <v>3399</v>
      </c>
      <c r="B41" s="29">
        <v>5041</v>
      </c>
      <c r="C41" s="59" t="s">
        <v>82</v>
      </c>
      <c r="D41" s="62">
        <v>6</v>
      </c>
      <c r="E41" s="62">
        <v>6</v>
      </c>
      <c r="F41" s="63">
        <v>3808.49</v>
      </c>
      <c r="G41" s="8">
        <f t="shared" si="14"/>
        <v>63.474833333333336</v>
      </c>
      <c r="H41" s="8">
        <f t="shared" si="15"/>
        <v>63.474833333333336</v>
      </c>
    </row>
    <row r="42" spans="1:8" x14ac:dyDescent="0.25">
      <c r="A42" s="29">
        <v>3399</v>
      </c>
      <c r="B42" s="29">
        <v>5136</v>
      </c>
      <c r="C42" s="59" t="s">
        <v>83</v>
      </c>
      <c r="D42" s="62">
        <v>20</v>
      </c>
      <c r="E42" s="62">
        <v>19</v>
      </c>
      <c r="F42" s="63">
        <v>0</v>
      </c>
      <c r="G42" s="8">
        <f t="shared" si="14"/>
        <v>0</v>
      </c>
      <c r="H42" s="8">
        <f t="shared" si="15"/>
        <v>0</v>
      </c>
    </row>
    <row r="43" spans="1:8" x14ac:dyDescent="0.25">
      <c r="A43" s="29">
        <v>3399</v>
      </c>
      <c r="B43" s="29">
        <v>5139</v>
      </c>
      <c r="C43" s="59" t="s">
        <v>84</v>
      </c>
      <c r="D43" s="62">
        <v>0</v>
      </c>
      <c r="E43" s="62">
        <v>4</v>
      </c>
      <c r="F43" s="63">
        <v>3989.98</v>
      </c>
      <c r="G43" s="8">
        <v>0</v>
      </c>
      <c r="H43" s="8">
        <v>99.75</v>
      </c>
    </row>
    <row r="44" spans="1:8" x14ac:dyDescent="0.25">
      <c r="A44" s="16">
        <v>3399</v>
      </c>
      <c r="B44" s="16">
        <v>5164</v>
      </c>
      <c r="C44" s="9" t="s">
        <v>85</v>
      </c>
      <c r="D44" s="9">
        <v>2</v>
      </c>
      <c r="E44" s="9">
        <v>2</v>
      </c>
      <c r="F44" s="18">
        <v>1200.01</v>
      </c>
      <c r="G44" s="8">
        <f t="shared" si="14"/>
        <v>60.000500000000002</v>
      </c>
      <c r="H44" s="8">
        <f t="shared" si="15"/>
        <v>60.000500000000002</v>
      </c>
    </row>
    <row r="45" spans="1:8" x14ac:dyDescent="0.25">
      <c r="A45" s="16">
        <v>3399</v>
      </c>
      <c r="B45" s="16">
        <v>5175</v>
      </c>
      <c r="C45" s="9" t="s">
        <v>86</v>
      </c>
      <c r="D45" s="9">
        <v>12</v>
      </c>
      <c r="E45" s="9">
        <v>12</v>
      </c>
      <c r="F45" s="18">
        <v>7115.99</v>
      </c>
      <c r="G45" s="8">
        <f t="shared" si="14"/>
        <v>59.299916666666661</v>
      </c>
      <c r="H45" s="8">
        <f t="shared" si="15"/>
        <v>59.299916666666661</v>
      </c>
    </row>
    <row r="46" spans="1:8" x14ac:dyDescent="0.25">
      <c r="A46" s="16">
        <v>3399</v>
      </c>
      <c r="B46" s="16">
        <v>5179</v>
      </c>
      <c r="C46" s="9" t="s">
        <v>87</v>
      </c>
      <c r="D46" s="9">
        <v>200</v>
      </c>
      <c r="E46" s="9">
        <v>241</v>
      </c>
      <c r="F46" s="18">
        <v>96783</v>
      </c>
      <c r="G46" s="8">
        <f t="shared" si="14"/>
        <v>48.391500000000001</v>
      </c>
      <c r="H46" s="8">
        <f t="shared" si="15"/>
        <v>40.158921161825724</v>
      </c>
    </row>
    <row r="47" spans="1:8" x14ac:dyDescent="0.25">
      <c r="A47" s="16">
        <v>3399</v>
      </c>
      <c r="B47" s="16">
        <v>5194</v>
      </c>
      <c r="C47" s="9" t="s">
        <v>88</v>
      </c>
      <c r="D47" s="9">
        <v>35</v>
      </c>
      <c r="E47" s="9">
        <v>35</v>
      </c>
      <c r="F47" s="18">
        <v>20813</v>
      </c>
      <c r="G47" s="8">
        <f t="shared" si="14"/>
        <v>59.465714285714284</v>
      </c>
      <c r="H47" s="8">
        <f t="shared" si="15"/>
        <v>59.465714285714284</v>
      </c>
    </row>
    <row r="48" spans="1:8" x14ac:dyDescent="0.25">
      <c r="A48" s="16">
        <v>3399</v>
      </c>
      <c r="B48" s="16">
        <v>5222</v>
      </c>
      <c r="C48" s="9" t="s">
        <v>89</v>
      </c>
      <c r="D48" s="9">
        <v>17</v>
      </c>
      <c r="E48" s="9">
        <v>17</v>
      </c>
      <c r="F48" s="18">
        <v>8000</v>
      </c>
      <c r="G48" s="8">
        <f t="shared" si="14"/>
        <v>47.058823529411761</v>
      </c>
      <c r="H48" s="8">
        <f t="shared" si="15"/>
        <v>47.058823529411761</v>
      </c>
    </row>
    <row r="49" spans="1:8" x14ac:dyDescent="0.25">
      <c r="A49" s="16">
        <v>3399</v>
      </c>
      <c r="B49" s="16">
        <v>5492</v>
      </c>
      <c r="C49" s="9" t="s">
        <v>90</v>
      </c>
      <c r="D49" s="9">
        <v>40</v>
      </c>
      <c r="E49" s="9">
        <v>51</v>
      </c>
      <c r="F49" s="18">
        <v>51000</v>
      </c>
      <c r="G49" s="8">
        <f t="shared" si="14"/>
        <v>127.5</v>
      </c>
      <c r="H49" s="8">
        <f t="shared" si="15"/>
        <v>100</v>
      </c>
    </row>
    <row r="50" spans="1:8" x14ac:dyDescent="0.25">
      <c r="A50" s="11">
        <v>3399</v>
      </c>
      <c r="B50" s="11"/>
      <c r="C50" s="12" t="s">
        <v>91</v>
      </c>
      <c r="D50" s="12">
        <f>SUM(D40:D49)</f>
        <v>359</v>
      </c>
      <c r="E50" s="13">
        <f>SUM(E40:E49)</f>
        <v>399</v>
      </c>
      <c r="F50" s="14">
        <f>SUM(F40:F49)</f>
        <v>200364.47</v>
      </c>
      <c r="G50" s="41">
        <f t="shared" si="14"/>
        <v>55.811830083565461</v>
      </c>
      <c r="H50" s="41">
        <f t="shared" si="15"/>
        <v>50.21665914786967</v>
      </c>
    </row>
    <row r="51" spans="1:8" x14ac:dyDescent="0.25">
      <c r="A51" s="23"/>
      <c r="B51" s="24"/>
      <c r="C51" s="25"/>
      <c r="D51" s="25"/>
      <c r="E51" s="25"/>
      <c r="F51" s="26"/>
      <c r="G51" s="26"/>
      <c r="H51" s="91"/>
    </row>
    <row r="52" spans="1:8" x14ac:dyDescent="0.25">
      <c r="A52" s="29">
        <v>3412</v>
      </c>
      <c r="B52" s="29">
        <v>5021</v>
      </c>
      <c r="C52" s="6" t="s">
        <v>81</v>
      </c>
      <c r="D52" s="6">
        <v>75</v>
      </c>
      <c r="E52" s="6">
        <v>147</v>
      </c>
      <c r="F52" s="77">
        <v>79064</v>
      </c>
      <c r="G52" s="35">
        <f t="shared" ref="G52:G65" si="16">(F52/D52)/10</f>
        <v>105.41866666666667</v>
      </c>
      <c r="H52" s="35">
        <f t="shared" ref="H52:H65" si="17">(F52/E52)/10</f>
        <v>53.785034013605447</v>
      </c>
    </row>
    <row r="53" spans="1:8" x14ac:dyDescent="0.25">
      <c r="A53" s="16">
        <v>3412</v>
      </c>
      <c r="B53" s="16">
        <v>5031</v>
      </c>
      <c r="C53" s="9" t="s">
        <v>92</v>
      </c>
      <c r="D53" s="9">
        <v>3</v>
      </c>
      <c r="E53" s="9">
        <v>17</v>
      </c>
      <c r="F53" s="18">
        <v>16678</v>
      </c>
      <c r="G53" s="39">
        <v>555.92999999999995</v>
      </c>
      <c r="H53" s="8">
        <f t="shared" si="17"/>
        <v>98.105882352941165</v>
      </c>
    </row>
    <row r="54" spans="1:8" x14ac:dyDescent="0.25">
      <c r="A54" s="16">
        <v>3412</v>
      </c>
      <c r="B54" s="16">
        <v>5032</v>
      </c>
      <c r="C54" s="9" t="s">
        <v>93</v>
      </c>
      <c r="D54" s="9">
        <v>1</v>
      </c>
      <c r="E54" s="9">
        <v>7</v>
      </c>
      <c r="F54" s="65">
        <v>6051</v>
      </c>
      <c r="G54" s="39">
        <v>605.1</v>
      </c>
      <c r="H54" s="8">
        <f t="shared" si="17"/>
        <v>86.44285714285715</v>
      </c>
    </row>
    <row r="55" spans="1:8" x14ac:dyDescent="0.25">
      <c r="A55" s="16">
        <v>3412</v>
      </c>
      <c r="B55" s="16">
        <v>5038</v>
      </c>
      <c r="C55" s="9" t="s">
        <v>94</v>
      </c>
      <c r="D55" s="9">
        <v>1</v>
      </c>
      <c r="E55" s="9">
        <v>1</v>
      </c>
      <c r="F55" s="18">
        <v>261.77</v>
      </c>
      <c r="G55" s="8">
        <f t="shared" si="16"/>
        <v>26.177</v>
      </c>
      <c r="H55" s="8">
        <f t="shared" si="17"/>
        <v>26.177</v>
      </c>
    </row>
    <row r="56" spans="1:8" ht="45" customHeight="1" x14ac:dyDescent="0.25">
      <c r="A56" s="1" t="s">
        <v>0</v>
      </c>
      <c r="B56" s="2" t="s">
        <v>1</v>
      </c>
      <c r="C56" s="2" t="s">
        <v>2</v>
      </c>
      <c r="D56" s="3" t="s">
        <v>3</v>
      </c>
      <c r="E56" s="3" t="s">
        <v>4</v>
      </c>
      <c r="F56" s="4" t="s">
        <v>5</v>
      </c>
      <c r="G56" s="3" t="s">
        <v>6</v>
      </c>
      <c r="H56" s="3" t="s">
        <v>7</v>
      </c>
    </row>
    <row r="57" spans="1:8" x14ac:dyDescent="0.25">
      <c r="A57" s="16">
        <v>3412</v>
      </c>
      <c r="B57" s="16">
        <v>5133</v>
      </c>
      <c r="C57" s="9" t="s">
        <v>95</v>
      </c>
      <c r="D57" s="9">
        <v>1</v>
      </c>
      <c r="E57" s="9">
        <v>1</v>
      </c>
      <c r="F57" s="18">
        <v>0</v>
      </c>
      <c r="G57" s="8">
        <v>0</v>
      </c>
      <c r="H57" s="8">
        <f t="shared" si="17"/>
        <v>0</v>
      </c>
    </row>
    <row r="58" spans="1:8" x14ac:dyDescent="0.25">
      <c r="A58" s="16">
        <v>3412</v>
      </c>
      <c r="B58" s="16">
        <v>5139</v>
      </c>
      <c r="C58" s="9" t="s">
        <v>96</v>
      </c>
      <c r="D58" s="9">
        <v>20</v>
      </c>
      <c r="E58" s="9">
        <v>20</v>
      </c>
      <c r="F58" s="18">
        <v>8126.23</v>
      </c>
      <c r="G58" s="8">
        <f t="shared" si="16"/>
        <v>40.631149999999998</v>
      </c>
      <c r="H58" s="8">
        <f t="shared" si="17"/>
        <v>40.631149999999998</v>
      </c>
    </row>
    <row r="59" spans="1:8" x14ac:dyDescent="0.25">
      <c r="A59" s="16">
        <v>3412</v>
      </c>
      <c r="B59" s="16">
        <v>5151</v>
      </c>
      <c r="C59" s="9" t="s">
        <v>97</v>
      </c>
      <c r="D59" s="9">
        <v>5</v>
      </c>
      <c r="E59" s="9">
        <v>5</v>
      </c>
      <c r="F59" s="18">
        <v>600</v>
      </c>
      <c r="G59" s="8">
        <f t="shared" si="16"/>
        <v>12</v>
      </c>
      <c r="H59" s="8">
        <f t="shared" si="17"/>
        <v>12</v>
      </c>
    </row>
    <row r="60" spans="1:8" x14ac:dyDescent="0.25">
      <c r="A60" s="16">
        <v>3412</v>
      </c>
      <c r="B60" s="16">
        <v>5154</v>
      </c>
      <c r="C60" s="2" t="s">
        <v>63</v>
      </c>
      <c r="D60" s="9">
        <v>16</v>
      </c>
      <c r="E60" s="9">
        <v>16</v>
      </c>
      <c r="F60" s="18">
        <v>2752.67</v>
      </c>
      <c r="G60" s="8">
        <f t="shared" si="16"/>
        <v>17.2041875</v>
      </c>
      <c r="H60" s="8">
        <f t="shared" si="17"/>
        <v>17.2041875</v>
      </c>
    </row>
    <row r="61" spans="1:8" x14ac:dyDescent="0.25">
      <c r="A61" s="16">
        <v>3412</v>
      </c>
      <c r="B61" s="16">
        <v>5169</v>
      </c>
      <c r="C61" s="2" t="s">
        <v>64</v>
      </c>
      <c r="D61" s="9">
        <v>35</v>
      </c>
      <c r="E61" s="9">
        <v>35</v>
      </c>
      <c r="F61" s="18">
        <v>25776.37</v>
      </c>
      <c r="G61" s="8">
        <f t="shared" si="16"/>
        <v>73.646771428571427</v>
      </c>
      <c r="H61" s="8">
        <f t="shared" si="17"/>
        <v>73.646771428571427</v>
      </c>
    </row>
    <row r="62" spans="1:8" x14ac:dyDescent="0.25">
      <c r="A62" s="16">
        <v>3412</v>
      </c>
      <c r="B62" s="16">
        <v>5171</v>
      </c>
      <c r="C62" s="9" t="s">
        <v>65</v>
      </c>
      <c r="D62" s="10">
        <v>50</v>
      </c>
      <c r="E62" s="10">
        <v>50</v>
      </c>
      <c r="F62" s="18">
        <v>11954.8</v>
      </c>
      <c r="G62" s="8">
        <f t="shared" si="16"/>
        <v>23.909599999999998</v>
      </c>
      <c r="H62" s="8">
        <f t="shared" si="17"/>
        <v>23.909599999999998</v>
      </c>
    </row>
    <row r="63" spans="1:8" x14ac:dyDescent="0.25">
      <c r="A63" s="16">
        <v>3412</v>
      </c>
      <c r="B63" s="16">
        <v>5179</v>
      </c>
      <c r="C63" s="9" t="s">
        <v>98</v>
      </c>
      <c r="D63" s="9">
        <v>10</v>
      </c>
      <c r="E63" s="9">
        <v>10</v>
      </c>
      <c r="F63" s="18">
        <v>0</v>
      </c>
      <c r="G63" s="8">
        <f t="shared" si="16"/>
        <v>0</v>
      </c>
      <c r="H63" s="8">
        <v>0</v>
      </c>
    </row>
    <row r="64" spans="1:8" x14ac:dyDescent="0.25">
      <c r="A64" s="16">
        <v>3412</v>
      </c>
      <c r="B64" s="16">
        <v>5492</v>
      </c>
      <c r="C64" s="9" t="s">
        <v>90</v>
      </c>
      <c r="D64" s="9">
        <v>6</v>
      </c>
      <c r="E64" s="9">
        <v>6</v>
      </c>
      <c r="F64" s="18">
        <v>6000</v>
      </c>
      <c r="G64" s="8">
        <f t="shared" si="16"/>
        <v>100</v>
      </c>
      <c r="H64" s="8">
        <f t="shared" si="17"/>
        <v>100</v>
      </c>
    </row>
    <row r="65" spans="1:8" x14ac:dyDescent="0.25">
      <c r="A65" s="11">
        <v>3412</v>
      </c>
      <c r="B65" s="11"/>
      <c r="C65" s="12" t="s">
        <v>99</v>
      </c>
      <c r="D65" s="12">
        <f>SUM(D52:D64)</f>
        <v>223</v>
      </c>
      <c r="E65" s="12">
        <f>SUM(E52:E64)</f>
        <v>315</v>
      </c>
      <c r="F65" s="14">
        <f>SUM(F52:F64)</f>
        <v>157264.84</v>
      </c>
      <c r="G65" s="41">
        <f t="shared" si="16"/>
        <v>70.522349775784761</v>
      </c>
      <c r="H65" s="41">
        <f t="shared" si="17"/>
        <v>49.925346031746031</v>
      </c>
    </row>
    <row r="66" spans="1:8" x14ac:dyDescent="0.25">
      <c r="A66" s="87"/>
      <c r="B66" s="87"/>
      <c r="C66" s="64"/>
      <c r="D66" s="64"/>
      <c r="E66" s="64"/>
      <c r="F66" s="89"/>
      <c r="G66" s="126"/>
      <c r="H66" s="126"/>
    </row>
    <row r="67" spans="1:8" x14ac:dyDescent="0.25">
      <c r="A67" s="16">
        <v>3419</v>
      </c>
      <c r="B67" s="16">
        <v>5222</v>
      </c>
      <c r="C67" s="9" t="s">
        <v>89</v>
      </c>
      <c r="D67" s="9">
        <v>15</v>
      </c>
      <c r="E67" s="9">
        <v>15</v>
      </c>
      <c r="F67" s="18">
        <v>10000</v>
      </c>
      <c r="G67" s="47">
        <v>66.67</v>
      </c>
      <c r="H67" s="47">
        <v>66.67</v>
      </c>
    </row>
    <row r="68" spans="1:8" x14ac:dyDescent="0.25">
      <c r="A68" s="11">
        <v>3419</v>
      </c>
      <c r="B68" s="11"/>
      <c r="C68" s="12" t="s">
        <v>100</v>
      </c>
      <c r="D68" s="12">
        <v>15</v>
      </c>
      <c r="E68" s="12">
        <v>15</v>
      </c>
      <c r="F68" s="14">
        <f>SUM(F67:F67)</f>
        <v>10000</v>
      </c>
      <c r="G68" s="41">
        <v>66.67</v>
      </c>
      <c r="H68" s="41">
        <v>66.67</v>
      </c>
    </row>
    <row r="69" spans="1:8" x14ac:dyDescent="0.25">
      <c r="A69" s="23"/>
      <c r="B69" s="24"/>
      <c r="C69" s="25"/>
      <c r="D69" s="25"/>
      <c r="E69" s="25"/>
      <c r="F69" s="26"/>
      <c r="G69" s="26"/>
      <c r="H69" s="91"/>
    </row>
    <row r="70" spans="1:8" x14ac:dyDescent="0.25">
      <c r="A70" s="1">
        <v>3421</v>
      </c>
      <c r="B70" s="1">
        <v>5222</v>
      </c>
      <c r="C70" s="9" t="s">
        <v>101</v>
      </c>
      <c r="D70" s="2">
        <v>50</v>
      </c>
      <c r="E70" s="2">
        <v>50</v>
      </c>
      <c r="F70" s="7">
        <v>50000</v>
      </c>
      <c r="G70" s="8">
        <f t="shared" ref="G70:G71" si="18">(F70/D70)/10</f>
        <v>100</v>
      </c>
      <c r="H70" s="8">
        <f t="shared" ref="H70:H71" si="19">(F70/E70)/10</f>
        <v>100</v>
      </c>
    </row>
    <row r="71" spans="1:8" x14ac:dyDescent="0.25">
      <c r="A71" s="11">
        <v>3421</v>
      </c>
      <c r="B71" s="11"/>
      <c r="C71" s="12" t="s">
        <v>102</v>
      </c>
      <c r="D71" s="12">
        <f>SUM(D70:D70)</f>
        <v>50</v>
      </c>
      <c r="E71" s="12">
        <f>SUM(E70:E70)</f>
        <v>50</v>
      </c>
      <c r="F71" s="14">
        <f>SUM(F70:F70)</f>
        <v>50000</v>
      </c>
      <c r="G71" s="41">
        <f t="shared" si="18"/>
        <v>100</v>
      </c>
      <c r="H71" s="41">
        <f t="shared" si="19"/>
        <v>100</v>
      </c>
    </row>
    <row r="72" spans="1:8" x14ac:dyDescent="0.25">
      <c r="A72" s="23"/>
      <c r="B72" s="24"/>
      <c r="C72" s="25"/>
      <c r="D72" s="25"/>
      <c r="E72" s="25"/>
      <c r="F72" s="26"/>
      <c r="G72" s="26"/>
      <c r="H72" s="91"/>
    </row>
    <row r="73" spans="1:8" x14ac:dyDescent="0.25">
      <c r="A73" s="16">
        <v>3429</v>
      </c>
      <c r="B73" s="16">
        <v>5222</v>
      </c>
      <c r="C73" s="9" t="s">
        <v>103</v>
      </c>
      <c r="D73" s="9">
        <v>25</v>
      </c>
      <c r="E73" s="9">
        <v>25</v>
      </c>
      <c r="F73" s="18">
        <v>20000</v>
      </c>
      <c r="G73" s="8">
        <f t="shared" ref="G73:G74" si="20">(F73/D73)/10</f>
        <v>80</v>
      </c>
      <c r="H73" s="8">
        <f t="shared" ref="H73:H74" si="21">(F73/E73)/10</f>
        <v>80</v>
      </c>
    </row>
    <row r="74" spans="1:8" x14ac:dyDescent="0.25">
      <c r="A74" s="11">
        <v>3429</v>
      </c>
      <c r="B74" s="11"/>
      <c r="C74" s="12" t="s">
        <v>104</v>
      </c>
      <c r="D74" s="12">
        <f>SUM(D73:D73)</f>
        <v>25</v>
      </c>
      <c r="E74" s="12">
        <f>SUM(E73:E73)</f>
        <v>25</v>
      </c>
      <c r="F74" s="14">
        <f>SUM(F73:F73)</f>
        <v>20000</v>
      </c>
      <c r="G74" s="41">
        <f t="shared" si="20"/>
        <v>80</v>
      </c>
      <c r="H74" s="41">
        <f t="shared" si="21"/>
        <v>80</v>
      </c>
    </row>
    <row r="75" spans="1:8" x14ac:dyDescent="0.25">
      <c r="A75" s="23"/>
      <c r="B75" s="24"/>
      <c r="C75" s="25"/>
      <c r="D75" s="25"/>
      <c r="E75" s="25"/>
      <c r="F75" s="26"/>
      <c r="G75" s="27"/>
      <c r="H75" s="28"/>
    </row>
    <row r="76" spans="1:8" x14ac:dyDescent="0.25">
      <c r="A76" s="1">
        <v>3612</v>
      </c>
      <c r="B76" s="1">
        <v>5011</v>
      </c>
      <c r="C76" s="9" t="s">
        <v>105</v>
      </c>
      <c r="D76" s="2">
        <v>142</v>
      </c>
      <c r="E76" s="2">
        <v>133</v>
      </c>
      <c r="F76" s="7">
        <v>49000</v>
      </c>
      <c r="G76" s="8">
        <f t="shared" ref="G76:G88" si="22">(F76/D76)/10</f>
        <v>34.507042253521128</v>
      </c>
      <c r="H76" s="8">
        <f t="shared" ref="H76:H88" si="23">(F76/E76)/10</f>
        <v>36.842105263157897</v>
      </c>
    </row>
    <row r="77" spans="1:8" x14ac:dyDescent="0.25">
      <c r="A77" s="1">
        <v>3612</v>
      </c>
      <c r="B77" s="1">
        <v>5031</v>
      </c>
      <c r="C77" s="9" t="s">
        <v>106</v>
      </c>
      <c r="D77" s="2">
        <v>37</v>
      </c>
      <c r="E77" s="2">
        <v>37</v>
      </c>
      <c r="F77" s="7">
        <v>13000</v>
      </c>
      <c r="G77" s="8">
        <f t="shared" si="22"/>
        <v>35.135135135135137</v>
      </c>
      <c r="H77" s="8">
        <f t="shared" si="23"/>
        <v>35.135135135135137</v>
      </c>
    </row>
    <row r="78" spans="1:8" x14ac:dyDescent="0.25">
      <c r="A78" s="1">
        <v>3612</v>
      </c>
      <c r="B78" s="1">
        <v>5032</v>
      </c>
      <c r="C78" s="9" t="s">
        <v>107</v>
      </c>
      <c r="D78" s="2">
        <v>24</v>
      </c>
      <c r="E78" s="2">
        <v>22</v>
      </c>
      <c r="F78" s="7">
        <v>5000</v>
      </c>
      <c r="G78" s="8">
        <f t="shared" si="22"/>
        <v>20.833333333333336</v>
      </c>
      <c r="H78" s="8">
        <f t="shared" si="23"/>
        <v>22.727272727272727</v>
      </c>
    </row>
    <row r="79" spans="1:8" x14ac:dyDescent="0.25">
      <c r="A79" s="1">
        <v>3612</v>
      </c>
      <c r="B79" s="1">
        <v>5139</v>
      </c>
      <c r="C79" s="9" t="s">
        <v>96</v>
      </c>
      <c r="D79" s="2">
        <v>16</v>
      </c>
      <c r="E79" s="2">
        <v>16</v>
      </c>
      <c r="F79" s="7">
        <v>3600.07</v>
      </c>
      <c r="G79" s="8">
        <f t="shared" si="22"/>
        <v>22.5004375</v>
      </c>
      <c r="H79" s="8">
        <f t="shared" si="23"/>
        <v>22.5004375</v>
      </c>
    </row>
    <row r="80" spans="1:8" x14ac:dyDescent="0.25">
      <c r="A80" s="1">
        <v>3612</v>
      </c>
      <c r="B80" s="1">
        <v>5151</v>
      </c>
      <c r="C80" s="9" t="s">
        <v>97</v>
      </c>
      <c r="D80" s="2">
        <v>240</v>
      </c>
      <c r="E80" s="2">
        <v>256</v>
      </c>
      <c r="F80" s="7">
        <v>200251.26</v>
      </c>
      <c r="G80" s="8">
        <f t="shared" si="22"/>
        <v>83.43802500000001</v>
      </c>
      <c r="H80" s="8">
        <f t="shared" si="23"/>
        <v>78.223148437500001</v>
      </c>
    </row>
    <row r="81" spans="1:8" x14ac:dyDescent="0.25">
      <c r="A81" s="1">
        <v>3612</v>
      </c>
      <c r="B81" s="1">
        <v>5153</v>
      </c>
      <c r="C81" s="2" t="s">
        <v>108</v>
      </c>
      <c r="D81" s="2">
        <v>426</v>
      </c>
      <c r="E81" s="2">
        <v>584</v>
      </c>
      <c r="F81" s="7">
        <v>462181.14</v>
      </c>
      <c r="G81" s="8">
        <f t="shared" si="22"/>
        <v>108.49322535211267</v>
      </c>
      <c r="H81" s="8">
        <f t="shared" si="23"/>
        <v>79.14060616438357</v>
      </c>
    </row>
    <row r="82" spans="1:8" x14ac:dyDescent="0.25">
      <c r="A82" s="5">
        <v>3612</v>
      </c>
      <c r="B82" s="5">
        <v>5154</v>
      </c>
      <c r="C82" s="66" t="s">
        <v>63</v>
      </c>
      <c r="D82" s="2">
        <v>51</v>
      </c>
      <c r="E82" s="2">
        <v>53</v>
      </c>
      <c r="F82" s="7">
        <v>46752.39</v>
      </c>
      <c r="G82" s="8">
        <f t="shared" si="22"/>
        <v>91.67135294117648</v>
      </c>
      <c r="H82" s="8">
        <f t="shared" si="23"/>
        <v>88.212056603773576</v>
      </c>
    </row>
    <row r="83" spans="1:8" x14ac:dyDescent="0.25">
      <c r="A83" s="69">
        <v>3612</v>
      </c>
      <c r="B83" s="69">
        <v>5162</v>
      </c>
      <c r="C83" s="37" t="s">
        <v>71</v>
      </c>
      <c r="D83" s="67">
        <v>3</v>
      </c>
      <c r="E83" s="67">
        <v>3</v>
      </c>
      <c r="F83" s="104">
        <v>1597.19</v>
      </c>
      <c r="G83" s="127">
        <f t="shared" si="22"/>
        <v>53.239666666666665</v>
      </c>
      <c r="H83" s="127">
        <f t="shared" si="23"/>
        <v>53.239666666666665</v>
      </c>
    </row>
    <row r="84" spans="1:8" x14ac:dyDescent="0.25">
      <c r="A84" s="138"/>
      <c r="B84" s="138"/>
      <c r="C84" s="135"/>
      <c r="D84" s="139"/>
      <c r="E84" s="139"/>
      <c r="F84" s="140"/>
      <c r="G84" s="137"/>
      <c r="H84" s="137"/>
    </row>
    <row r="85" spans="1:8" ht="45" x14ac:dyDescent="0.25">
      <c r="A85" s="1" t="s">
        <v>0</v>
      </c>
      <c r="B85" s="2" t="s">
        <v>1</v>
      </c>
      <c r="C85" s="2" t="s">
        <v>2</v>
      </c>
      <c r="D85" s="3" t="s">
        <v>3</v>
      </c>
      <c r="E85" s="3" t="s">
        <v>4</v>
      </c>
      <c r="F85" s="4" t="s">
        <v>5</v>
      </c>
      <c r="G85" s="3" t="s">
        <v>6</v>
      </c>
      <c r="H85" s="3" t="s">
        <v>7</v>
      </c>
    </row>
    <row r="86" spans="1:8" x14ac:dyDescent="0.25">
      <c r="A86" s="1">
        <v>3612</v>
      </c>
      <c r="B86" s="1">
        <v>5169</v>
      </c>
      <c r="C86" s="2" t="s">
        <v>64</v>
      </c>
      <c r="D86" s="2">
        <v>141</v>
      </c>
      <c r="E86" s="2">
        <v>345</v>
      </c>
      <c r="F86" s="7">
        <v>306289.63</v>
      </c>
      <c r="G86" s="8">
        <f t="shared" si="22"/>
        <v>217.22668794326242</v>
      </c>
      <c r="H86" s="8">
        <f t="shared" si="23"/>
        <v>88.779602898550735</v>
      </c>
    </row>
    <row r="87" spans="1:8" x14ac:dyDescent="0.25">
      <c r="A87" s="1">
        <v>3612</v>
      </c>
      <c r="B87" s="1">
        <v>5171</v>
      </c>
      <c r="C87" s="9" t="s">
        <v>65</v>
      </c>
      <c r="D87" s="2">
        <v>946</v>
      </c>
      <c r="E87" s="2">
        <v>686</v>
      </c>
      <c r="F87" s="7">
        <v>150081.65</v>
      </c>
      <c r="G87" s="8">
        <f t="shared" si="22"/>
        <v>15.864867864693446</v>
      </c>
      <c r="H87" s="8">
        <f t="shared" si="23"/>
        <v>21.877791545189503</v>
      </c>
    </row>
    <row r="88" spans="1:8" x14ac:dyDescent="0.25">
      <c r="A88" s="11">
        <v>3612</v>
      </c>
      <c r="B88" s="12"/>
      <c r="C88" s="12" t="s">
        <v>22</v>
      </c>
      <c r="D88" s="13">
        <f>SUM(D76:D87)</f>
        <v>2026</v>
      </c>
      <c r="E88" s="13">
        <f>SUM(E76:E87)</f>
        <v>2135</v>
      </c>
      <c r="F88" s="14">
        <f>SUM(F76:F87)</f>
        <v>1237753.3299999998</v>
      </c>
      <c r="G88" s="41">
        <f t="shared" si="22"/>
        <v>61.093451628825264</v>
      </c>
      <c r="H88" s="41">
        <f t="shared" si="23"/>
        <v>57.974394847775173</v>
      </c>
    </row>
    <row r="89" spans="1:8" x14ac:dyDescent="0.25">
      <c r="A89" s="23"/>
      <c r="B89" s="15"/>
      <c r="C89" s="25"/>
      <c r="D89" s="33"/>
      <c r="E89" s="33"/>
      <c r="F89" s="26"/>
      <c r="G89" s="26"/>
      <c r="H89" s="91"/>
    </row>
    <row r="90" spans="1:8" x14ac:dyDescent="0.25">
      <c r="A90" s="16">
        <v>3613</v>
      </c>
      <c r="B90" s="16">
        <v>5139</v>
      </c>
      <c r="C90" s="9" t="s">
        <v>96</v>
      </c>
      <c r="D90" s="10">
        <v>0</v>
      </c>
      <c r="E90" s="10">
        <v>10</v>
      </c>
      <c r="F90" s="18">
        <v>6943.34</v>
      </c>
      <c r="G90" s="18">
        <v>0</v>
      </c>
      <c r="H90" s="18">
        <v>69.430000000000007</v>
      </c>
    </row>
    <row r="91" spans="1:8" x14ac:dyDescent="0.25">
      <c r="A91" s="1">
        <v>3613</v>
      </c>
      <c r="B91" s="1">
        <v>5151</v>
      </c>
      <c r="C91" s="9" t="s">
        <v>97</v>
      </c>
      <c r="D91" s="2">
        <v>14</v>
      </c>
      <c r="E91" s="2">
        <v>11</v>
      </c>
      <c r="F91" s="7">
        <v>4048</v>
      </c>
      <c r="G91" s="8">
        <f t="shared" ref="G91:G96" si="24">(F91/D91)/10</f>
        <v>28.914285714285718</v>
      </c>
      <c r="H91" s="8">
        <f t="shared" ref="H91:H97" si="25">(F91/E91)/10</f>
        <v>36.799999999999997</v>
      </c>
    </row>
    <row r="92" spans="1:8" x14ac:dyDescent="0.25">
      <c r="A92" s="1">
        <v>3613</v>
      </c>
      <c r="B92" s="1">
        <v>5154</v>
      </c>
      <c r="C92" s="2" t="s">
        <v>63</v>
      </c>
      <c r="D92" s="2">
        <v>55</v>
      </c>
      <c r="E92" s="2">
        <v>55</v>
      </c>
      <c r="F92" s="7">
        <v>28104.55</v>
      </c>
      <c r="G92" s="8">
        <f t="shared" si="24"/>
        <v>51.099181818181819</v>
      </c>
      <c r="H92" s="8">
        <f t="shared" si="25"/>
        <v>51.099181818181819</v>
      </c>
    </row>
    <row r="93" spans="1:8" x14ac:dyDescent="0.25">
      <c r="A93" s="69">
        <v>3613</v>
      </c>
      <c r="B93" s="69">
        <v>5162</v>
      </c>
      <c r="C93" s="9" t="s">
        <v>71</v>
      </c>
      <c r="D93" s="2">
        <v>2</v>
      </c>
      <c r="E93" s="2">
        <v>2</v>
      </c>
      <c r="F93" s="7">
        <v>1161.5999999999999</v>
      </c>
      <c r="G93" s="8">
        <f t="shared" si="24"/>
        <v>58.08</v>
      </c>
      <c r="H93" s="8">
        <f t="shared" si="25"/>
        <v>58.08</v>
      </c>
    </row>
    <row r="94" spans="1:8" x14ac:dyDescent="0.25">
      <c r="A94" s="69">
        <v>3613</v>
      </c>
      <c r="B94" s="69">
        <v>5169</v>
      </c>
      <c r="C94" s="2" t="s">
        <v>64</v>
      </c>
      <c r="D94" s="2">
        <v>0</v>
      </c>
      <c r="E94" s="2">
        <v>10</v>
      </c>
      <c r="F94" s="7">
        <v>6792.97</v>
      </c>
      <c r="G94" s="70">
        <v>0</v>
      </c>
      <c r="H94" s="8">
        <f t="shared" si="25"/>
        <v>67.929699999999997</v>
      </c>
    </row>
    <row r="95" spans="1:8" x14ac:dyDescent="0.25">
      <c r="A95" s="69">
        <v>3613</v>
      </c>
      <c r="B95" s="1">
        <v>5171</v>
      </c>
      <c r="C95" s="9" t="s">
        <v>65</v>
      </c>
      <c r="D95" s="2">
        <v>10</v>
      </c>
      <c r="E95" s="2">
        <v>14</v>
      </c>
      <c r="F95" s="7">
        <v>11133.76</v>
      </c>
      <c r="G95" s="70">
        <v>111.34</v>
      </c>
      <c r="H95" s="8">
        <f t="shared" si="25"/>
        <v>79.526857142857153</v>
      </c>
    </row>
    <row r="96" spans="1:8" x14ac:dyDescent="0.25">
      <c r="A96" s="69">
        <v>3613</v>
      </c>
      <c r="B96" s="69">
        <v>5909</v>
      </c>
      <c r="C96" s="37" t="s">
        <v>109</v>
      </c>
      <c r="D96" s="2">
        <v>12</v>
      </c>
      <c r="E96" s="2">
        <v>0</v>
      </c>
      <c r="F96" s="18">
        <v>0</v>
      </c>
      <c r="G96" s="8">
        <f t="shared" si="24"/>
        <v>0</v>
      </c>
      <c r="H96" s="8">
        <v>0</v>
      </c>
    </row>
    <row r="97" spans="1:8" x14ac:dyDescent="0.25">
      <c r="A97" s="19">
        <v>3613</v>
      </c>
      <c r="B97" s="20"/>
      <c r="C97" s="20" t="s">
        <v>25</v>
      </c>
      <c r="D97" s="32">
        <f>SUM(D91:D96)</f>
        <v>93</v>
      </c>
      <c r="E97" s="32">
        <v>102</v>
      </c>
      <c r="F97" s="21">
        <f>SUM(F90:F96)</f>
        <v>58184.22</v>
      </c>
      <c r="G97" s="22">
        <v>183.4</v>
      </c>
      <c r="H97" s="22">
        <f t="shared" si="25"/>
        <v>57.043352941176479</v>
      </c>
    </row>
    <row r="98" spans="1:8" x14ac:dyDescent="0.25">
      <c r="A98" s="81"/>
      <c r="B98" s="25"/>
      <c r="C98" s="163"/>
      <c r="D98" s="33"/>
      <c r="E98" s="26"/>
      <c r="F98" s="26"/>
      <c r="G98" s="15"/>
      <c r="H98" s="91"/>
    </row>
    <row r="99" spans="1:8" x14ac:dyDescent="0.25">
      <c r="A99" s="5">
        <v>3632</v>
      </c>
      <c r="B99" s="5">
        <v>5021</v>
      </c>
      <c r="C99" s="66" t="s">
        <v>110</v>
      </c>
      <c r="D99" s="66">
        <v>45</v>
      </c>
      <c r="E99" s="66">
        <v>45</v>
      </c>
      <c r="F99" s="98">
        <v>38565</v>
      </c>
      <c r="G99" s="35">
        <f t="shared" ref="G99:G106" si="26">(F99/D99)/10</f>
        <v>85.7</v>
      </c>
      <c r="H99" s="35">
        <f t="shared" ref="H99:H106" si="27">(F99/E99)/10</f>
        <v>85.7</v>
      </c>
    </row>
    <row r="100" spans="1:8" x14ac:dyDescent="0.25">
      <c r="A100" s="1">
        <v>3632</v>
      </c>
      <c r="B100" s="1">
        <v>5038</v>
      </c>
      <c r="C100" s="2" t="s">
        <v>111</v>
      </c>
      <c r="D100" s="2">
        <v>1</v>
      </c>
      <c r="E100" s="2">
        <v>1</v>
      </c>
      <c r="F100" s="7">
        <v>0</v>
      </c>
      <c r="G100" s="8">
        <f t="shared" si="26"/>
        <v>0</v>
      </c>
      <c r="H100" s="8">
        <f t="shared" si="27"/>
        <v>0</v>
      </c>
    </row>
    <row r="101" spans="1:8" x14ac:dyDescent="0.25">
      <c r="A101" s="1">
        <v>3632</v>
      </c>
      <c r="B101" s="1">
        <v>5139</v>
      </c>
      <c r="C101" s="9" t="s">
        <v>62</v>
      </c>
      <c r="D101" s="2">
        <v>45</v>
      </c>
      <c r="E101" s="2">
        <v>31</v>
      </c>
      <c r="F101" s="7">
        <v>4109.75</v>
      </c>
      <c r="G101" s="8">
        <f t="shared" si="26"/>
        <v>9.132777777777779</v>
      </c>
      <c r="H101" s="8">
        <f t="shared" si="27"/>
        <v>13.257258064516128</v>
      </c>
    </row>
    <row r="102" spans="1:8" x14ac:dyDescent="0.25">
      <c r="A102" s="1">
        <v>3632</v>
      </c>
      <c r="B102" s="1">
        <v>5151</v>
      </c>
      <c r="C102" s="2" t="s">
        <v>97</v>
      </c>
      <c r="D102" s="2">
        <v>2</v>
      </c>
      <c r="E102" s="2">
        <v>2</v>
      </c>
      <c r="F102" s="7">
        <v>800</v>
      </c>
      <c r="G102" s="8">
        <f t="shared" si="26"/>
        <v>40</v>
      </c>
      <c r="H102" s="8">
        <f t="shared" si="27"/>
        <v>40</v>
      </c>
    </row>
    <row r="103" spans="1:8" x14ac:dyDescent="0.25">
      <c r="A103" s="1">
        <v>3632</v>
      </c>
      <c r="B103" s="1">
        <v>5154</v>
      </c>
      <c r="C103" s="2" t="s">
        <v>63</v>
      </c>
      <c r="D103" s="2">
        <v>10</v>
      </c>
      <c r="E103" s="2">
        <v>10</v>
      </c>
      <c r="F103" s="7">
        <v>6345</v>
      </c>
      <c r="G103" s="8">
        <f t="shared" si="26"/>
        <v>63.45</v>
      </c>
      <c r="H103" s="8">
        <f t="shared" si="27"/>
        <v>63.45</v>
      </c>
    </row>
    <row r="104" spans="1:8" x14ac:dyDescent="0.25">
      <c r="A104" s="1">
        <v>3632</v>
      </c>
      <c r="B104" s="1">
        <v>5169</v>
      </c>
      <c r="C104" s="2" t="s">
        <v>64</v>
      </c>
      <c r="D104" s="2">
        <v>45</v>
      </c>
      <c r="E104" s="2">
        <v>59</v>
      </c>
      <c r="F104" s="7">
        <v>40183.78</v>
      </c>
      <c r="G104" s="8">
        <f t="shared" si="26"/>
        <v>89.297288888888886</v>
      </c>
      <c r="H104" s="8">
        <f t="shared" si="27"/>
        <v>68.108101694915248</v>
      </c>
    </row>
    <row r="105" spans="1:8" x14ac:dyDescent="0.25">
      <c r="A105" s="1">
        <v>3632</v>
      </c>
      <c r="B105" s="1">
        <v>5171</v>
      </c>
      <c r="C105" s="9" t="s">
        <v>65</v>
      </c>
      <c r="D105" s="2">
        <v>5</v>
      </c>
      <c r="E105" s="2">
        <v>5</v>
      </c>
      <c r="F105" s="7">
        <v>0</v>
      </c>
      <c r="G105" s="8">
        <f t="shared" si="26"/>
        <v>0</v>
      </c>
      <c r="H105" s="8">
        <f t="shared" si="27"/>
        <v>0</v>
      </c>
    </row>
    <row r="106" spans="1:8" x14ac:dyDescent="0.25">
      <c r="A106" s="19">
        <v>3632</v>
      </c>
      <c r="B106" s="20"/>
      <c r="C106" s="20" t="s">
        <v>26</v>
      </c>
      <c r="D106" s="20">
        <f>SUM(D99:D105)</f>
        <v>153</v>
      </c>
      <c r="E106" s="32">
        <f>SUM(E99:E105)</f>
        <v>153</v>
      </c>
      <c r="F106" s="21">
        <f>SUM(F99:F105)</f>
        <v>90003.53</v>
      </c>
      <c r="G106" s="22">
        <f t="shared" si="26"/>
        <v>58.825836601307188</v>
      </c>
      <c r="H106" s="22">
        <f t="shared" si="27"/>
        <v>58.825836601307188</v>
      </c>
    </row>
    <row r="107" spans="1:8" x14ac:dyDescent="0.25">
      <c r="A107" s="82"/>
      <c r="B107" s="25"/>
      <c r="C107" s="25"/>
      <c r="D107" s="25"/>
      <c r="E107" s="25"/>
      <c r="F107" s="25"/>
      <c r="G107" s="25"/>
      <c r="H107" s="42"/>
    </row>
    <row r="108" spans="1:8" x14ac:dyDescent="0.25">
      <c r="A108" s="5">
        <v>3639</v>
      </c>
      <c r="B108" s="5">
        <v>5154</v>
      </c>
      <c r="C108" s="66" t="s">
        <v>63</v>
      </c>
      <c r="D108" s="162">
        <v>13</v>
      </c>
      <c r="E108" s="162">
        <v>12</v>
      </c>
      <c r="F108" s="160">
        <v>8106.59</v>
      </c>
      <c r="G108" s="35">
        <f t="shared" ref="G108:G112" si="28">(F108/D108)/10</f>
        <v>62.358384615384615</v>
      </c>
      <c r="H108" s="35">
        <f t="shared" ref="H108:H112" si="29">(F108/E108)/10</f>
        <v>67.554916666666671</v>
      </c>
    </row>
    <row r="109" spans="1:8" x14ac:dyDescent="0.25">
      <c r="A109" s="1">
        <v>3639</v>
      </c>
      <c r="B109" s="1">
        <v>5169</v>
      </c>
      <c r="C109" s="2" t="s">
        <v>64</v>
      </c>
      <c r="D109" s="71">
        <v>0</v>
      </c>
      <c r="E109" s="71">
        <v>1</v>
      </c>
      <c r="F109" s="72">
        <v>95.27</v>
      </c>
      <c r="G109" s="8">
        <v>0</v>
      </c>
      <c r="H109" s="8">
        <v>9.5299999999999994</v>
      </c>
    </row>
    <row r="110" spans="1:8" x14ac:dyDescent="0.25">
      <c r="A110" s="1">
        <v>3639</v>
      </c>
      <c r="B110" s="1">
        <v>5171</v>
      </c>
      <c r="C110" s="9" t="s">
        <v>65</v>
      </c>
      <c r="D110" s="73">
        <v>200</v>
      </c>
      <c r="E110" s="73">
        <v>216</v>
      </c>
      <c r="F110" s="7">
        <v>79076</v>
      </c>
      <c r="G110" s="8">
        <f t="shared" si="28"/>
        <v>39.537999999999997</v>
      </c>
      <c r="H110" s="8">
        <f t="shared" si="29"/>
        <v>36.609259259259261</v>
      </c>
    </row>
    <row r="111" spans="1:8" x14ac:dyDescent="0.25">
      <c r="A111" s="1">
        <v>3639</v>
      </c>
      <c r="B111" s="1">
        <v>5362</v>
      </c>
      <c r="C111" s="9" t="s">
        <v>112</v>
      </c>
      <c r="D111" s="73">
        <v>0</v>
      </c>
      <c r="E111" s="73">
        <v>6</v>
      </c>
      <c r="F111" s="7">
        <v>2000</v>
      </c>
      <c r="G111" s="8">
        <v>0</v>
      </c>
      <c r="H111" s="8">
        <f t="shared" si="29"/>
        <v>33.333333333333329</v>
      </c>
    </row>
    <row r="112" spans="1:8" x14ac:dyDescent="0.25">
      <c r="A112" s="19">
        <v>3639</v>
      </c>
      <c r="B112" s="20"/>
      <c r="C112" s="20" t="s">
        <v>28</v>
      </c>
      <c r="D112" s="32">
        <f>SUM(D108:D111)</f>
        <v>213</v>
      </c>
      <c r="E112" s="32">
        <f>SUM(E108:E111)</f>
        <v>235</v>
      </c>
      <c r="F112" s="21">
        <f>SUM(F108:F111)</f>
        <v>89277.86</v>
      </c>
      <c r="G112" s="22">
        <f t="shared" si="28"/>
        <v>41.914488262910801</v>
      </c>
      <c r="H112" s="22">
        <f t="shared" si="29"/>
        <v>37.990578723404255</v>
      </c>
    </row>
    <row r="113" spans="1:8" x14ac:dyDescent="0.25">
      <c r="A113" s="141"/>
      <c r="B113" s="79"/>
      <c r="C113" s="79"/>
      <c r="D113" s="142"/>
      <c r="E113" s="142"/>
      <c r="F113" s="143"/>
      <c r="G113" s="144"/>
      <c r="H113" s="144"/>
    </row>
    <row r="114" spans="1:8" ht="45" x14ac:dyDescent="0.25">
      <c r="A114" s="1" t="s">
        <v>0</v>
      </c>
      <c r="B114" s="2" t="s">
        <v>1</v>
      </c>
      <c r="C114" s="2" t="s">
        <v>2</v>
      </c>
      <c r="D114" s="3" t="s">
        <v>3</v>
      </c>
      <c r="E114" s="3" t="s">
        <v>4</v>
      </c>
      <c r="F114" s="4" t="s">
        <v>5</v>
      </c>
      <c r="G114" s="3" t="s">
        <v>6</v>
      </c>
      <c r="H114" s="3" t="s">
        <v>7</v>
      </c>
    </row>
    <row r="115" spans="1:8" x14ac:dyDescent="0.25">
      <c r="A115" s="16">
        <v>3742</v>
      </c>
      <c r="B115" s="16">
        <v>5164</v>
      </c>
      <c r="C115" s="17" t="s">
        <v>85</v>
      </c>
      <c r="D115" s="10">
        <v>12</v>
      </c>
      <c r="E115" s="9">
        <v>12</v>
      </c>
      <c r="F115" s="18">
        <v>10973</v>
      </c>
      <c r="G115" s="8">
        <f t="shared" ref="G115:G117" si="30">(F115/D115)/10</f>
        <v>91.441666666666663</v>
      </c>
      <c r="H115" s="8">
        <f t="shared" ref="H115:H118" si="31">(F115/E115)/10</f>
        <v>91.441666666666663</v>
      </c>
    </row>
    <row r="116" spans="1:8" x14ac:dyDescent="0.25">
      <c r="A116" s="16">
        <v>3742</v>
      </c>
      <c r="B116" s="16">
        <v>5169</v>
      </c>
      <c r="C116" s="17" t="s">
        <v>64</v>
      </c>
      <c r="D116" s="10">
        <v>0</v>
      </c>
      <c r="E116" s="9">
        <v>23</v>
      </c>
      <c r="F116" s="18">
        <v>21634.799999999999</v>
      </c>
      <c r="G116" s="8">
        <v>0</v>
      </c>
      <c r="H116" s="8">
        <f t="shared" si="31"/>
        <v>94.064347826086959</v>
      </c>
    </row>
    <row r="117" spans="1:8" x14ac:dyDescent="0.25">
      <c r="A117" s="16">
        <v>3742</v>
      </c>
      <c r="B117" s="16">
        <v>5222</v>
      </c>
      <c r="C117" s="9" t="s">
        <v>89</v>
      </c>
      <c r="D117" s="74">
        <v>2</v>
      </c>
      <c r="E117" s="2">
        <v>3</v>
      </c>
      <c r="F117" s="7">
        <v>0</v>
      </c>
      <c r="G117" s="8">
        <f t="shared" si="30"/>
        <v>0</v>
      </c>
      <c r="H117" s="8">
        <f t="shared" si="31"/>
        <v>0</v>
      </c>
    </row>
    <row r="118" spans="1:8" x14ac:dyDescent="0.25">
      <c r="A118" s="19">
        <v>3742</v>
      </c>
      <c r="B118" s="20"/>
      <c r="C118" s="20" t="s">
        <v>113</v>
      </c>
      <c r="D118" s="32">
        <v>14</v>
      </c>
      <c r="E118" s="20">
        <f>SUM(E115:E117)</f>
        <v>38</v>
      </c>
      <c r="F118" s="21">
        <f>SUM(F115:F117)</f>
        <v>32607.8</v>
      </c>
      <c r="G118" s="22">
        <v>91.44</v>
      </c>
      <c r="H118" s="22">
        <f t="shared" si="31"/>
        <v>85.81</v>
      </c>
    </row>
    <row r="119" spans="1:8" x14ac:dyDescent="0.25">
      <c r="A119" s="23"/>
      <c r="B119" s="25"/>
      <c r="C119" s="25"/>
      <c r="D119" s="33"/>
      <c r="E119" s="25"/>
      <c r="F119" s="26"/>
      <c r="G119" s="26"/>
      <c r="H119" s="91"/>
    </row>
    <row r="120" spans="1:8" x14ac:dyDescent="0.25">
      <c r="A120" s="5">
        <v>3745</v>
      </c>
      <c r="B120" s="5">
        <v>5011</v>
      </c>
      <c r="C120" s="6" t="s">
        <v>105</v>
      </c>
      <c r="D120" s="161">
        <v>1000</v>
      </c>
      <c r="E120" s="161">
        <v>962</v>
      </c>
      <c r="F120" s="160">
        <v>795684</v>
      </c>
      <c r="G120" s="35">
        <f t="shared" ref="G120:G137" si="32">(F120/D120)/10</f>
        <v>79.568399999999997</v>
      </c>
      <c r="H120" s="35">
        <f t="shared" ref="H120:H137" si="33">(F120/E120)/10</f>
        <v>82.711434511434518</v>
      </c>
    </row>
    <row r="121" spans="1:8" x14ac:dyDescent="0.25">
      <c r="A121" s="16">
        <v>3745</v>
      </c>
      <c r="B121" s="16">
        <v>5021</v>
      </c>
      <c r="C121" s="9" t="s">
        <v>81</v>
      </c>
      <c r="D121" s="9">
        <v>200</v>
      </c>
      <c r="E121" s="9">
        <v>223</v>
      </c>
      <c r="F121" s="18">
        <v>122655</v>
      </c>
      <c r="G121" s="8">
        <f t="shared" si="32"/>
        <v>61.327500000000001</v>
      </c>
      <c r="H121" s="8">
        <f t="shared" si="33"/>
        <v>55.002242152466366</v>
      </c>
    </row>
    <row r="122" spans="1:8" x14ac:dyDescent="0.25">
      <c r="A122" s="16">
        <v>3745</v>
      </c>
      <c r="B122" s="1">
        <v>5031</v>
      </c>
      <c r="C122" s="2" t="s">
        <v>114</v>
      </c>
      <c r="D122" s="9">
        <v>205</v>
      </c>
      <c r="E122" s="9">
        <v>220</v>
      </c>
      <c r="F122" s="18">
        <v>219342</v>
      </c>
      <c r="G122" s="8">
        <f t="shared" si="32"/>
        <v>106.99609756097561</v>
      </c>
      <c r="H122" s="8">
        <f t="shared" si="33"/>
        <v>99.700909090909093</v>
      </c>
    </row>
    <row r="123" spans="1:8" x14ac:dyDescent="0.25">
      <c r="A123" s="16">
        <v>3745</v>
      </c>
      <c r="B123" s="1">
        <v>5032</v>
      </c>
      <c r="C123" s="2" t="s">
        <v>107</v>
      </c>
      <c r="D123" s="9">
        <v>75</v>
      </c>
      <c r="E123" s="9">
        <v>75</v>
      </c>
      <c r="F123" s="18">
        <v>79600</v>
      </c>
      <c r="G123" s="8">
        <f t="shared" si="32"/>
        <v>106.13333333333333</v>
      </c>
      <c r="H123" s="8">
        <f t="shared" si="33"/>
        <v>106.13333333333333</v>
      </c>
    </row>
    <row r="124" spans="1:8" x14ac:dyDescent="0.25">
      <c r="A124" s="16">
        <v>3745</v>
      </c>
      <c r="B124" s="16">
        <v>5038</v>
      </c>
      <c r="C124" s="2" t="s">
        <v>111</v>
      </c>
      <c r="D124" s="9">
        <v>4</v>
      </c>
      <c r="E124" s="9">
        <v>4</v>
      </c>
      <c r="F124" s="18">
        <v>3705.03</v>
      </c>
      <c r="G124" s="8">
        <f t="shared" si="32"/>
        <v>92.625750000000011</v>
      </c>
      <c r="H124" s="8">
        <f t="shared" si="33"/>
        <v>92.625750000000011</v>
      </c>
    </row>
    <row r="125" spans="1:8" x14ac:dyDescent="0.25">
      <c r="A125" s="16">
        <v>3745</v>
      </c>
      <c r="B125" s="16">
        <v>5132</v>
      </c>
      <c r="C125" s="9" t="s">
        <v>115</v>
      </c>
      <c r="D125" s="9">
        <v>30</v>
      </c>
      <c r="E125" s="9">
        <v>30</v>
      </c>
      <c r="F125" s="18">
        <v>15495.62</v>
      </c>
      <c r="G125" s="8">
        <f t="shared" si="32"/>
        <v>51.65206666666667</v>
      </c>
      <c r="H125" s="8">
        <f t="shared" si="33"/>
        <v>51.65206666666667</v>
      </c>
    </row>
    <row r="126" spans="1:8" x14ac:dyDescent="0.25">
      <c r="A126" s="16">
        <v>3745</v>
      </c>
      <c r="B126" s="16">
        <v>5134</v>
      </c>
      <c r="C126" s="9" t="s">
        <v>116</v>
      </c>
      <c r="D126" s="9">
        <v>6</v>
      </c>
      <c r="E126" s="9">
        <v>6</v>
      </c>
      <c r="F126" s="18">
        <v>0</v>
      </c>
      <c r="G126" s="8">
        <f t="shared" si="32"/>
        <v>0</v>
      </c>
      <c r="H126" s="8">
        <f t="shared" si="33"/>
        <v>0</v>
      </c>
    </row>
    <row r="127" spans="1:8" x14ac:dyDescent="0.25">
      <c r="A127" s="16">
        <v>3745</v>
      </c>
      <c r="B127" s="16">
        <v>5137</v>
      </c>
      <c r="C127" s="9" t="s">
        <v>61</v>
      </c>
      <c r="D127" s="9">
        <v>110</v>
      </c>
      <c r="E127" s="9">
        <v>110</v>
      </c>
      <c r="F127" s="18">
        <v>48298.68</v>
      </c>
      <c r="G127" s="8">
        <f t="shared" si="32"/>
        <v>43.907890909090909</v>
      </c>
      <c r="H127" s="8">
        <f t="shared" si="33"/>
        <v>43.907890909090909</v>
      </c>
    </row>
    <row r="128" spans="1:8" x14ac:dyDescent="0.25">
      <c r="A128" s="16">
        <v>3745</v>
      </c>
      <c r="B128" s="16">
        <v>5139</v>
      </c>
      <c r="C128" s="9" t="s">
        <v>96</v>
      </c>
      <c r="D128" s="9">
        <v>75</v>
      </c>
      <c r="E128" s="9">
        <v>110</v>
      </c>
      <c r="F128" s="18">
        <v>85329.17</v>
      </c>
      <c r="G128" s="8">
        <f t="shared" si="32"/>
        <v>113.77222666666667</v>
      </c>
      <c r="H128" s="8">
        <f t="shared" si="33"/>
        <v>77.571972727272723</v>
      </c>
    </row>
    <row r="129" spans="1:8" x14ac:dyDescent="0.25">
      <c r="A129" s="16">
        <v>3745</v>
      </c>
      <c r="B129" s="16">
        <v>5156</v>
      </c>
      <c r="C129" s="9" t="s">
        <v>117</v>
      </c>
      <c r="D129" s="9">
        <v>90</v>
      </c>
      <c r="E129" s="9">
        <v>90</v>
      </c>
      <c r="F129" s="18">
        <v>82933</v>
      </c>
      <c r="G129" s="8">
        <f t="shared" si="32"/>
        <v>92.147777777777776</v>
      </c>
      <c r="H129" s="8">
        <f t="shared" si="33"/>
        <v>92.147777777777776</v>
      </c>
    </row>
    <row r="130" spans="1:8" x14ac:dyDescent="0.25">
      <c r="A130" s="16">
        <v>3745</v>
      </c>
      <c r="B130" s="16">
        <v>5162</v>
      </c>
      <c r="C130" s="9" t="s">
        <v>71</v>
      </c>
      <c r="D130" s="9">
        <v>3</v>
      </c>
      <c r="E130" s="9">
        <v>3</v>
      </c>
      <c r="F130" s="18">
        <v>2375.36</v>
      </c>
      <c r="G130" s="8">
        <f t="shared" si="32"/>
        <v>79.178666666666672</v>
      </c>
      <c r="H130" s="8">
        <f t="shared" si="33"/>
        <v>79.178666666666672</v>
      </c>
    </row>
    <row r="131" spans="1:8" x14ac:dyDescent="0.25">
      <c r="A131" s="16">
        <v>3745</v>
      </c>
      <c r="B131" s="16">
        <v>5163</v>
      </c>
      <c r="C131" s="9" t="s">
        <v>118</v>
      </c>
      <c r="D131" s="9">
        <v>26</v>
      </c>
      <c r="E131" s="9">
        <v>26</v>
      </c>
      <c r="F131" s="18">
        <v>22020</v>
      </c>
      <c r="G131" s="8">
        <f t="shared" si="32"/>
        <v>84.692307692307693</v>
      </c>
      <c r="H131" s="8">
        <f t="shared" si="33"/>
        <v>84.692307692307693</v>
      </c>
    </row>
    <row r="132" spans="1:8" x14ac:dyDescent="0.25">
      <c r="A132" s="16">
        <v>3745</v>
      </c>
      <c r="B132" s="16">
        <v>5167</v>
      </c>
      <c r="C132" s="9" t="s">
        <v>119</v>
      </c>
      <c r="D132" s="9">
        <v>43</v>
      </c>
      <c r="E132" s="9">
        <v>43</v>
      </c>
      <c r="F132" s="18">
        <v>5237.5</v>
      </c>
      <c r="G132" s="8">
        <f t="shared" si="32"/>
        <v>12.180232558139535</v>
      </c>
      <c r="H132" s="8">
        <f t="shared" si="33"/>
        <v>12.180232558139535</v>
      </c>
    </row>
    <row r="133" spans="1:8" x14ac:dyDescent="0.25">
      <c r="A133" s="36">
        <v>3745</v>
      </c>
      <c r="B133" s="36">
        <v>5169</v>
      </c>
      <c r="C133" s="37" t="s">
        <v>64</v>
      </c>
      <c r="D133" s="37">
        <v>800</v>
      </c>
      <c r="E133" s="68">
        <v>796</v>
      </c>
      <c r="F133" s="75">
        <v>705446.45</v>
      </c>
      <c r="G133" s="8">
        <f t="shared" si="32"/>
        <v>88.180806249999989</v>
      </c>
      <c r="H133" s="8">
        <f t="shared" si="33"/>
        <v>88.623925879396978</v>
      </c>
    </row>
    <row r="134" spans="1:8" x14ac:dyDescent="0.25">
      <c r="A134" s="16">
        <v>3745</v>
      </c>
      <c r="B134" s="16">
        <v>5171</v>
      </c>
      <c r="C134" s="9" t="s">
        <v>65</v>
      </c>
      <c r="D134" s="9">
        <v>65</v>
      </c>
      <c r="E134" s="9">
        <v>572</v>
      </c>
      <c r="F134" s="18">
        <v>79620.02</v>
      </c>
      <c r="G134" s="8">
        <f t="shared" si="32"/>
        <v>122.49233846153848</v>
      </c>
      <c r="H134" s="8">
        <f t="shared" si="33"/>
        <v>13.919583916083917</v>
      </c>
    </row>
    <row r="135" spans="1:8" x14ac:dyDescent="0.25">
      <c r="A135" s="16">
        <v>3745</v>
      </c>
      <c r="B135" s="16">
        <v>5173</v>
      </c>
      <c r="C135" s="9" t="s">
        <v>120</v>
      </c>
      <c r="D135" s="9">
        <v>4</v>
      </c>
      <c r="E135" s="9">
        <v>4</v>
      </c>
      <c r="F135" s="18">
        <v>0</v>
      </c>
      <c r="G135" s="8">
        <f t="shared" si="32"/>
        <v>0</v>
      </c>
      <c r="H135" s="8">
        <f t="shared" si="33"/>
        <v>0</v>
      </c>
    </row>
    <row r="136" spans="1:8" x14ac:dyDescent="0.25">
      <c r="A136" s="16">
        <v>3745</v>
      </c>
      <c r="B136" s="16">
        <v>5499</v>
      </c>
      <c r="C136" s="9" t="s">
        <v>121</v>
      </c>
      <c r="D136" s="9">
        <v>51</v>
      </c>
      <c r="E136" s="9">
        <v>54</v>
      </c>
      <c r="F136" s="18">
        <v>45120.3</v>
      </c>
      <c r="G136" s="8">
        <f t="shared" si="32"/>
        <v>88.471176470588233</v>
      </c>
      <c r="H136" s="8">
        <f t="shared" si="33"/>
        <v>83.556111111111107</v>
      </c>
    </row>
    <row r="137" spans="1:8" x14ac:dyDescent="0.25">
      <c r="A137" s="19">
        <v>3745</v>
      </c>
      <c r="B137" s="19"/>
      <c r="C137" s="20" t="s">
        <v>122</v>
      </c>
      <c r="D137" s="32">
        <f>SUM(D120:D136)</f>
        <v>2787</v>
      </c>
      <c r="E137" s="32">
        <f>SUM(E120:E136)</f>
        <v>3328</v>
      </c>
      <c r="F137" s="21">
        <f>SUM(F120:F136)</f>
        <v>2312862.13</v>
      </c>
      <c r="G137" s="22">
        <f t="shared" si="32"/>
        <v>82.987518119842122</v>
      </c>
      <c r="H137" s="22">
        <f t="shared" si="33"/>
        <v>69.497059194711539</v>
      </c>
    </row>
    <row r="138" spans="1:8" x14ac:dyDescent="0.25">
      <c r="A138" s="23"/>
      <c r="B138" s="24"/>
      <c r="C138" s="25"/>
      <c r="D138" s="33"/>
      <c r="E138" s="33"/>
      <c r="F138" s="26"/>
      <c r="G138" s="26"/>
      <c r="H138" s="91"/>
    </row>
    <row r="139" spans="1:8" x14ac:dyDescent="0.25">
      <c r="A139" s="29">
        <v>3749</v>
      </c>
      <c r="B139" s="29">
        <v>5169</v>
      </c>
      <c r="C139" s="76" t="s">
        <v>64</v>
      </c>
      <c r="D139" s="92">
        <v>150</v>
      </c>
      <c r="E139" s="92">
        <v>150</v>
      </c>
      <c r="F139" s="77">
        <v>0</v>
      </c>
      <c r="G139" s="35">
        <f t="shared" ref="G139:G141" si="34">(F139/D139)/10</f>
        <v>0</v>
      </c>
      <c r="H139" s="35">
        <f t="shared" ref="H139:H141" si="35">(F139/E139)/10</f>
        <v>0</v>
      </c>
    </row>
    <row r="140" spans="1:8" x14ac:dyDescent="0.25">
      <c r="A140" s="16">
        <v>3749</v>
      </c>
      <c r="B140" s="16">
        <v>5222</v>
      </c>
      <c r="C140" s="6" t="s">
        <v>123</v>
      </c>
      <c r="D140" s="9">
        <v>10</v>
      </c>
      <c r="E140" s="9">
        <v>10</v>
      </c>
      <c r="F140" s="18">
        <v>10000</v>
      </c>
      <c r="G140" s="8">
        <f t="shared" si="34"/>
        <v>100</v>
      </c>
      <c r="H140" s="8">
        <f t="shared" si="35"/>
        <v>100</v>
      </c>
    </row>
    <row r="141" spans="1:8" x14ac:dyDescent="0.25">
      <c r="A141" s="19">
        <v>3749</v>
      </c>
      <c r="B141" s="19"/>
      <c r="C141" s="20" t="s">
        <v>124</v>
      </c>
      <c r="D141" s="32">
        <f>SUM(D139:D140)</f>
        <v>160</v>
      </c>
      <c r="E141" s="32">
        <f>SUM(E139:E140)</f>
        <v>160</v>
      </c>
      <c r="F141" s="21">
        <f t="shared" ref="F141" si="36">SUM(F139:F140)</f>
        <v>10000</v>
      </c>
      <c r="G141" s="22">
        <f t="shared" si="34"/>
        <v>6.25</v>
      </c>
      <c r="H141" s="22">
        <f t="shared" si="35"/>
        <v>6.25</v>
      </c>
    </row>
    <row r="142" spans="1:8" x14ac:dyDescent="0.25">
      <c r="A142" s="141"/>
      <c r="B142" s="141"/>
      <c r="C142" s="79"/>
      <c r="D142" s="142"/>
      <c r="E142" s="142"/>
      <c r="F142" s="143"/>
      <c r="G142" s="144"/>
      <c r="H142" s="144"/>
    </row>
    <row r="143" spans="1:8" ht="45" x14ac:dyDescent="0.25">
      <c r="A143" s="1" t="s">
        <v>0</v>
      </c>
      <c r="B143" s="2" t="s">
        <v>1</v>
      </c>
      <c r="C143" s="2" t="s">
        <v>2</v>
      </c>
      <c r="D143" s="3" t="s">
        <v>3</v>
      </c>
      <c r="E143" s="3" t="s">
        <v>4</v>
      </c>
      <c r="F143" s="4" t="s">
        <v>5</v>
      </c>
      <c r="G143" s="3" t="s">
        <v>6</v>
      </c>
      <c r="H143" s="3" t="s">
        <v>7</v>
      </c>
    </row>
    <row r="144" spans="1:8" x14ac:dyDescent="0.25">
      <c r="A144" s="16">
        <v>5213</v>
      </c>
      <c r="B144" s="16">
        <v>5366</v>
      </c>
      <c r="C144" s="76" t="s">
        <v>125</v>
      </c>
      <c r="D144" s="13">
        <v>0</v>
      </c>
      <c r="E144" s="10">
        <v>70</v>
      </c>
      <c r="F144" s="18">
        <v>69399.679999999993</v>
      </c>
      <c r="G144" s="14">
        <v>0</v>
      </c>
      <c r="H144" s="18">
        <v>99.14</v>
      </c>
    </row>
    <row r="145" spans="1:8" x14ac:dyDescent="0.25">
      <c r="A145" s="16">
        <v>5213</v>
      </c>
      <c r="B145" s="16">
        <v>5903</v>
      </c>
      <c r="C145" s="9" t="s">
        <v>126</v>
      </c>
      <c r="D145" s="9">
        <v>42</v>
      </c>
      <c r="E145" s="9">
        <v>42</v>
      </c>
      <c r="F145" s="18">
        <v>0</v>
      </c>
      <c r="G145" s="8">
        <f t="shared" ref="G145:G146" si="37">(F145/D145)/10</f>
        <v>0</v>
      </c>
      <c r="H145" s="8">
        <v>0</v>
      </c>
    </row>
    <row r="146" spans="1:8" x14ac:dyDescent="0.25">
      <c r="A146" s="19">
        <v>5213</v>
      </c>
      <c r="B146" s="19"/>
      <c r="C146" s="20" t="s">
        <v>127</v>
      </c>
      <c r="D146" s="32">
        <f>SUM(D145:D145)</f>
        <v>42</v>
      </c>
      <c r="E146" s="32">
        <v>112</v>
      </c>
      <c r="F146" s="21">
        <f>SUM(F144:F145)</f>
        <v>69399.679999999993</v>
      </c>
      <c r="G146" s="22">
        <f t="shared" si="37"/>
        <v>165.23733333333331</v>
      </c>
      <c r="H146" s="22">
        <f t="shared" ref="H146" si="38">(F146/E146)/10</f>
        <v>61.963999999999999</v>
      </c>
    </row>
    <row r="147" spans="1:8" x14ac:dyDescent="0.25">
      <c r="A147" s="82"/>
      <c r="B147" s="25"/>
      <c r="C147" s="25"/>
      <c r="D147" s="25"/>
      <c r="E147" s="25"/>
      <c r="F147" s="25"/>
      <c r="G147" s="25"/>
      <c r="H147" s="42"/>
    </row>
    <row r="148" spans="1:8" x14ac:dyDescent="0.25">
      <c r="A148" s="5">
        <v>5512</v>
      </c>
      <c r="B148" s="5">
        <v>5019</v>
      </c>
      <c r="C148" s="6" t="s">
        <v>128</v>
      </c>
      <c r="D148" s="51">
        <v>20</v>
      </c>
      <c r="E148" s="51">
        <v>12</v>
      </c>
      <c r="F148" s="160">
        <v>0</v>
      </c>
      <c r="G148" s="35">
        <f t="shared" ref="G148:G159" si="39">(F148/D148)/10</f>
        <v>0</v>
      </c>
      <c r="H148" s="35">
        <f t="shared" ref="H148:H162" si="40">(F148/E148)/10</f>
        <v>0</v>
      </c>
    </row>
    <row r="149" spans="1:8" x14ac:dyDescent="0.25">
      <c r="A149" s="16">
        <v>5512</v>
      </c>
      <c r="B149" s="16">
        <v>5039</v>
      </c>
      <c r="C149" s="9" t="s">
        <v>111</v>
      </c>
      <c r="D149" s="9">
        <v>8</v>
      </c>
      <c r="E149" s="9">
        <v>8</v>
      </c>
      <c r="F149" s="18">
        <v>0</v>
      </c>
      <c r="G149" s="8">
        <f t="shared" si="39"/>
        <v>0</v>
      </c>
      <c r="H149" s="8">
        <f t="shared" si="40"/>
        <v>0</v>
      </c>
    </row>
    <row r="150" spans="1:8" x14ac:dyDescent="0.25">
      <c r="A150" s="29">
        <v>5512</v>
      </c>
      <c r="B150" s="29">
        <v>5137</v>
      </c>
      <c r="C150" s="6" t="s">
        <v>61</v>
      </c>
      <c r="D150" s="6">
        <v>160</v>
      </c>
      <c r="E150" s="6">
        <v>186</v>
      </c>
      <c r="F150" s="77">
        <v>105963.13</v>
      </c>
      <c r="G150" s="8">
        <f t="shared" si="39"/>
        <v>66.226956250000001</v>
      </c>
      <c r="H150" s="8">
        <f t="shared" si="40"/>
        <v>56.969424731182798</v>
      </c>
    </row>
    <row r="151" spans="1:8" x14ac:dyDescent="0.25">
      <c r="A151" s="16">
        <v>5512</v>
      </c>
      <c r="B151" s="16">
        <v>5139</v>
      </c>
      <c r="C151" s="9" t="s">
        <v>62</v>
      </c>
      <c r="D151" s="9">
        <v>86</v>
      </c>
      <c r="E151" s="9">
        <v>105</v>
      </c>
      <c r="F151" s="18">
        <v>39841.910000000003</v>
      </c>
      <c r="G151" s="8">
        <f t="shared" si="39"/>
        <v>46.327802325581402</v>
      </c>
      <c r="H151" s="8">
        <f t="shared" si="40"/>
        <v>37.944676190476194</v>
      </c>
    </row>
    <row r="152" spans="1:8" x14ac:dyDescent="0.25">
      <c r="A152" s="16">
        <v>5512</v>
      </c>
      <c r="B152" s="16">
        <v>5151</v>
      </c>
      <c r="C152" s="9" t="s">
        <v>97</v>
      </c>
      <c r="D152" s="9">
        <v>10</v>
      </c>
      <c r="E152" s="9">
        <v>14</v>
      </c>
      <c r="F152" s="18">
        <v>13319</v>
      </c>
      <c r="G152" s="8">
        <f t="shared" si="39"/>
        <v>133.19</v>
      </c>
      <c r="H152" s="8">
        <f t="shared" si="40"/>
        <v>95.135714285714286</v>
      </c>
    </row>
    <row r="153" spans="1:8" x14ac:dyDescent="0.25">
      <c r="A153" s="16">
        <v>5512</v>
      </c>
      <c r="B153" s="16">
        <v>5153</v>
      </c>
      <c r="C153" s="9" t="s">
        <v>108</v>
      </c>
      <c r="D153" s="9">
        <v>50</v>
      </c>
      <c r="E153" s="9">
        <v>50</v>
      </c>
      <c r="F153" s="18">
        <v>35471</v>
      </c>
      <c r="G153" s="8">
        <f t="shared" si="39"/>
        <v>70.941999999999993</v>
      </c>
      <c r="H153" s="8">
        <f t="shared" si="40"/>
        <v>70.941999999999993</v>
      </c>
    </row>
    <row r="154" spans="1:8" x14ac:dyDescent="0.25">
      <c r="A154" s="16">
        <v>5512</v>
      </c>
      <c r="B154" s="16">
        <v>5154</v>
      </c>
      <c r="C154" s="9" t="s">
        <v>63</v>
      </c>
      <c r="D154" s="9">
        <v>55</v>
      </c>
      <c r="E154" s="9">
        <v>55</v>
      </c>
      <c r="F154" s="18">
        <v>41948.11</v>
      </c>
      <c r="G154" s="8">
        <f t="shared" si="39"/>
        <v>76.269290909090913</v>
      </c>
      <c r="H154" s="8">
        <f t="shared" si="40"/>
        <v>76.269290909090913</v>
      </c>
    </row>
    <row r="155" spans="1:8" x14ac:dyDescent="0.25">
      <c r="A155" s="16">
        <v>5512</v>
      </c>
      <c r="B155" s="16">
        <v>5162</v>
      </c>
      <c r="C155" s="9" t="s">
        <v>71</v>
      </c>
      <c r="D155" s="9">
        <v>20</v>
      </c>
      <c r="E155" s="9">
        <v>20</v>
      </c>
      <c r="F155" s="18">
        <v>18308.509999999998</v>
      </c>
      <c r="G155" s="78">
        <v>91.54</v>
      </c>
      <c r="H155" s="8">
        <f t="shared" si="40"/>
        <v>91.542549999999991</v>
      </c>
    </row>
    <row r="156" spans="1:8" x14ac:dyDescent="0.25">
      <c r="A156" s="16">
        <v>5512</v>
      </c>
      <c r="B156" s="16">
        <v>5163</v>
      </c>
      <c r="C156" s="9" t="s">
        <v>118</v>
      </c>
      <c r="D156" s="9">
        <v>0</v>
      </c>
      <c r="E156" s="9">
        <v>20</v>
      </c>
      <c r="F156" s="18">
        <v>19168</v>
      </c>
      <c r="G156" s="8">
        <v>0</v>
      </c>
      <c r="H156" s="8">
        <f t="shared" si="40"/>
        <v>95.84</v>
      </c>
    </row>
    <row r="157" spans="1:8" x14ac:dyDescent="0.25">
      <c r="A157" s="16">
        <v>5512</v>
      </c>
      <c r="B157" s="16">
        <v>5167</v>
      </c>
      <c r="C157" s="9" t="s">
        <v>119</v>
      </c>
      <c r="D157" s="9">
        <v>30</v>
      </c>
      <c r="E157" s="9">
        <v>43</v>
      </c>
      <c r="F157" s="18">
        <v>17900</v>
      </c>
      <c r="G157" s="8">
        <f t="shared" si="39"/>
        <v>59.666666666666664</v>
      </c>
      <c r="H157" s="8">
        <f t="shared" si="40"/>
        <v>41.627906976744185</v>
      </c>
    </row>
    <row r="158" spans="1:8" x14ac:dyDescent="0.25">
      <c r="A158" s="16">
        <v>5512</v>
      </c>
      <c r="B158" s="16">
        <v>5169</v>
      </c>
      <c r="C158" s="9" t="s">
        <v>64</v>
      </c>
      <c r="D158" s="9">
        <v>30</v>
      </c>
      <c r="E158" s="9">
        <v>90</v>
      </c>
      <c r="F158" s="18">
        <v>58313.04</v>
      </c>
      <c r="G158" s="8">
        <f t="shared" si="39"/>
        <v>194.3768</v>
      </c>
      <c r="H158" s="8">
        <f t="shared" si="40"/>
        <v>64.792266666666677</v>
      </c>
    </row>
    <row r="159" spans="1:8" x14ac:dyDescent="0.25">
      <c r="A159" s="16">
        <v>5512</v>
      </c>
      <c r="B159" s="16">
        <v>5171</v>
      </c>
      <c r="C159" s="9" t="s">
        <v>65</v>
      </c>
      <c r="D159" s="9">
        <v>30</v>
      </c>
      <c r="E159" s="9">
        <v>87</v>
      </c>
      <c r="F159" s="18">
        <v>27388.54</v>
      </c>
      <c r="G159" s="8">
        <f t="shared" si="39"/>
        <v>91.295133333333325</v>
      </c>
      <c r="H159" s="8">
        <f t="shared" si="40"/>
        <v>31.481080459770119</v>
      </c>
    </row>
    <row r="160" spans="1:8" x14ac:dyDescent="0.25">
      <c r="A160" s="36">
        <v>5512</v>
      </c>
      <c r="B160" s="36">
        <v>5222</v>
      </c>
      <c r="C160" s="37" t="s">
        <v>89</v>
      </c>
      <c r="D160" s="37">
        <v>50</v>
      </c>
      <c r="E160" s="37">
        <v>65</v>
      </c>
      <c r="F160" s="75">
        <v>15000</v>
      </c>
      <c r="G160" s="39">
        <v>30</v>
      </c>
      <c r="H160" s="8">
        <v>23.08</v>
      </c>
    </row>
    <row r="161" spans="1:8" x14ac:dyDescent="0.25">
      <c r="A161" s="36">
        <v>5512</v>
      </c>
      <c r="B161" s="36">
        <v>5492</v>
      </c>
      <c r="C161" s="37" t="s">
        <v>129</v>
      </c>
      <c r="D161" s="37">
        <v>0</v>
      </c>
      <c r="E161" s="37">
        <v>233</v>
      </c>
      <c r="F161" s="75">
        <v>232200</v>
      </c>
      <c r="G161" s="39">
        <v>0</v>
      </c>
      <c r="H161" s="8">
        <v>99.65</v>
      </c>
    </row>
    <row r="162" spans="1:8" x14ac:dyDescent="0.25">
      <c r="A162" s="19">
        <v>5512</v>
      </c>
      <c r="B162" s="19"/>
      <c r="C162" s="20" t="s">
        <v>130</v>
      </c>
      <c r="D162" s="20">
        <f>SUM(D148:D161)</f>
        <v>549</v>
      </c>
      <c r="E162" s="20">
        <f>SUM(E148:E161)</f>
        <v>988</v>
      </c>
      <c r="F162" s="21">
        <f>SUM(F148:F161)</f>
        <v>624821.24</v>
      </c>
      <c r="G162" s="22">
        <v>0</v>
      </c>
      <c r="H162" s="22">
        <f t="shared" si="40"/>
        <v>63.241016194331984</v>
      </c>
    </row>
    <row r="163" spans="1:8" x14ac:dyDescent="0.25">
      <c r="A163" s="23"/>
      <c r="B163" s="24"/>
      <c r="C163" s="25"/>
      <c r="D163" s="25"/>
      <c r="E163" s="25"/>
      <c r="F163" s="26"/>
      <c r="G163" s="26"/>
      <c r="H163" s="91"/>
    </row>
    <row r="164" spans="1:8" x14ac:dyDescent="0.25">
      <c r="A164" s="29">
        <v>6112</v>
      </c>
      <c r="B164" s="29">
        <v>5023</v>
      </c>
      <c r="C164" s="6" t="s">
        <v>131</v>
      </c>
      <c r="D164" s="92">
        <v>1300</v>
      </c>
      <c r="E164" s="92">
        <v>1353</v>
      </c>
      <c r="F164" s="77">
        <v>1352502</v>
      </c>
      <c r="G164" s="35">
        <f t="shared" ref="G164:G180" si="41">(F164/D164)/10</f>
        <v>104.03861538461538</v>
      </c>
      <c r="H164" s="35">
        <f t="shared" ref="H164:H180" si="42">(F164/E164)/10</f>
        <v>99.963192904656324</v>
      </c>
    </row>
    <row r="165" spans="1:8" x14ac:dyDescent="0.25">
      <c r="A165" s="16">
        <v>6112</v>
      </c>
      <c r="B165" s="1">
        <v>5031</v>
      </c>
      <c r="C165" s="2" t="s">
        <v>114</v>
      </c>
      <c r="D165" s="10">
        <v>266</v>
      </c>
      <c r="E165" s="10">
        <v>234</v>
      </c>
      <c r="F165" s="18">
        <v>233031</v>
      </c>
      <c r="G165" s="8">
        <f t="shared" si="41"/>
        <v>87.605639097744358</v>
      </c>
      <c r="H165" s="8">
        <f t="shared" si="42"/>
        <v>99.585897435897436</v>
      </c>
    </row>
    <row r="166" spans="1:8" x14ac:dyDescent="0.25">
      <c r="A166" s="16">
        <v>6112</v>
      </c>
      <c r="B166" s="1">
        <v>5032</v>
      </c>
      <c r="C166" s="2" t="s">
        <v>107</v>
      </c>
      <c r="D166" s="10">
        <v>134</v>
      </c>
      <c r="E166" s="10">
        <v>122</v>
      </c>
      <c r="F166" s="18">
        <v>121718</v>
      </c>
      <c r="G166" s="8">
        <f t="shared" si="41"/>
        <v>90.83432835820895</v>
      </c>
      <c r="H166" s="8">
        <f t="shared" si="42"/>
        <v>99.768852459016401</v>
      </c>
    </row>
    <row r="167" spans="1:8" x14ac:dyDescent="0.25">
      <c r="A167" s="16">
        <v>6112</v>
      </c>
      <c r="B167" s="1">
        <v>5136</v>
      </c>
      <c r="C167" s="9" t="s">
        <v>132</v>
      </c>
      <c r="D167" s="10">
        <v>2</v>
      </c>
      <c r="E167" s="10">
        <v>0</v>
      </c>
      <c r="F167" s="18">
        <v>0</v>
      </c>
      <c r="G167" s="8">
        <v>0</v>
      </c>
      <c r="H167" s="8">
        <v>0</v>
      </c>
    </row>
    <row r="168" spans="1:8" x14ac:dyDescent="0.25">
      <c r="A168" s="16">
        <v>6112</v>
      </c>
      <c r="B168" s="1">
        <v>5137</v>
      </c>
      <c r="C168" s="9" t="s">
        <v>61</v>
      </c>
      <c r="D168" s="10">
        <v>100</v>
      </c>
      <c r="E168" s="10">
        <v>22</v>
      </c>
      <c r="F168" s="18">
        <v>20746</v>
      </c>
      <c r="G168" s="8">
        <f t="shared" si="41"/>
        <v>20.746000000000002</v>
      </c>
      <c r="H168" s="8">
        <f t="shared" si="42"/>
        <v>94.3</v>
      </c>
    </row>
    <row r="169" spans="1:8" x14ac:dyDescent="0.25">
      <c r="A169" s="16">
        <v>6112</v>
      </c>
      <c r="B169" s="16">
        <v>5139</v>
      </c>
      <c r="C169" s="9" t="s">
        <v>62</v>
      </c>
      <c r="D169" s="10">
        <v>12</v>
      </c>
      <c r="E169" s="10">
        <v>7</v>
      </c>
      <c r="F169" s="18">
        <v>4454.6000000000004</v>
      </c>
      <c r="G169" s="8">
        <f t="shared" si="41"/>
        <v>37.12166666666667</v>
      </c>
      <c r="H169" s="8">
        <f t="shared" si="42"/>
        <v>63.637142857142862</v>
      </c>
    </row>
    <row r="170" spans="1:8" x14ac:dyDescent="0.25">
      <c r="A170" s="36">
        <v>6112</v>
      </c>
      <c r="B170" s="36">
        <v>5162</v>
      </c>
      <c r="C170" s="37" t="s">
        <v>71</v>
      </c>
      <c r="D170" s="68">
        <v>9</v>
      </c>
      <c r="E170" s="68">
        <v>8</v>
      </c>
      <c r="F170" s="75">
        <v>4525.87</v>
      </c>
      <c r="G170" s="127">
        <f t="shared" si="41"/>
        <v>50.287444444444439</v>
      </c>
      <c r="H170" s="127">
        <f t="shared" si="42"/>
        <v>56.573374999999999</v>
      </c>
    </row>
    <row r="171" spans="1:8" x14ac:dyDescent="0.25">
      <c r="A171" s="134"/>
      <c r="B171" s="134"/>
      <c r="C171" s="135"/>
      <c r="D171" s="147"/>
      <c r="E171" s="147"/>
      <c r="F171" s="136"/>
      <c r="G171" s="137"/>
      <c r="H171" s="137"/>
    </row>
    <row r="172" spans="1:8" ht="43.5" customHeight="1" x14ac:dyDescent="0.25">
      <c r="A172" s="1" t="s">
        <v>0</v>
      </c>
      <c r="B172" s="2" t="s">
        <v>1</v>
      </c>
      <c r="C172" s="2" t="s">
        <v>2</v>
      </c>
      <c r="D172" s="3" t="s">
        <v>3</v>
      </c>
      <c r="E172" s="3" t="s">
        <v>4</v>
      </c>
      <c r="F172" s="4" t="s">
        <v>5</v>
      </c>
      <c r="G172" s="3" t="s">
        <v>6</v>
      </c>
      <c r="H172" s="3" t="s">
        <v>7</v>
      </c>
    </row>
    <row r="173" spans="1:8" x14ac:dyDescent="0.25">
      <c r="A173" s="16">
        <v>6112</v>
      </c>
      <c r="B173" s="16">
        <v>5167</v>
      </c>
      <c r="C173" s="9" t="s">
        <v>119</v>
      </c>
      <c r="D173" s="10">
        <v>7</v>
      </c>
      <c r="E173" s="10">
        <v>7</v>
      </c>
      <c r="F173" s="18">
        <v>4153.75</v>
      </c>
      <c r="G173" s="8">
        <f t="shared" si="41"/>
        <v>59.339285714285708</v>
      </c>
      <c r="H173" s="8">
        <f t="shared" si="42"/>
        <v>59.339285714285708</v>
      </c>
    </row>
    <row r="174" spans="1:8" x14ac:dyDescent="0.25">
      <c r="A174" s="16">
        <v>6112</v>
      </c>
      <c r="B174" s="16">
        <v>5169</v>
      </c>
      <c r="C174" s="9" t="s">
        <v>64</v>
      </c>
      <c r="D174" s="10">
        <v>21</v>
      </c>
      <c r="E174" s="10">
        <v>22</v>
      </c>
      <c r="F174" s="18">
        <v>21401.95</v>
      </c>
      <c r="G174" s="8">
        <f t="shared" si="41"/>
        <v>101.91404761904762</v>
      </c>
      <c r="H174" s="8">
        <f t="shared" si="42"/>
        <v>97.281590909090909</v>
      </c>
    </row>
    <row r="175" spans="1:8" x14ac:dyDescent="0.25">
      <c r="A175" s="16">
        <v>6112</v>
      </c>
      <c r="B175" s="16">
        <v>5173</v>
      </c>
      <c r="C175" s="9" t="s">
        <v>120</v>
      </c>
      <c r="D175" s="10">
        <v>5</v>
      </c>
      <c r="E175" s="10">
        <v>4</v>
      </c>
      <c r="F175" s="18">
        <v>3808</v>
      </c>
      <c r="G175" s="8">
        <f t="shared" si="41"/>
        <v>76.16</v>
      </c>
      <c r="H175" s="8">
        <f t="shared" si="42"/>
        <v>95.2</v>
      </c>
    </row>
    <row r="176" spans="1:8" x14ac:dyDescent="0.25">
      <c r="A176" s="16">
        <v>6112</v>
      </c>
      <c r="B176" s="16">
        <v>5175</v>
      </c>
      <c r="C176" s="9" t="s">
        <v>86</v>
      </c>
      <c r="D176" s="10">
        <v>20</v>
      </c>
      <c r="E176" s="10">
        <v>20</v>
      </c>
      <c r="F176" s="18">
        <v>13664.53</v>
      </c>
      <c r="G176" s="8">
        <f t="shared" si="41"/>
        <v>68.322649999999996</v>
      </c>
      <c r="H176" s="8">
        <f t="shared" si="42"/>
        <v>68.322649999999996</v>
      </c>
    </row>
    <row r="177" spans="1:8" x14ac:dyDescent="0.25">
      <c r="A177" s="16">
        <v>6112</v>
      </c>
      <c r="B177" s="16">
        <v>5179</v>
      </c>
      <c r="C177" s="9" t="s">
        <v>87</v>
      </c>
      <c r="D177" s="10">
        <v>50</v>
      </c>
      <c r="E177" s="10">
        <v>78</v>
      </c>
      <c r="F177" s="18">
        <v>76833</v>
      </c>
      <c r="G177" s="8">
        <f t="shared" si="41"/>
        <v>153.666</v>
      </c>
      <c r="H177" s="8">
        <f t="shared" si="42"/>
        <v>98.503846153846155</v>
      </c>
    </row>
    <row r="178" spans="1:8" x14ac:dyDescent="0.25">
      <c r="A178" s="16">
        <v>6112</v>
      </c>
      <c r="B178" s="16">
        <v>5194</v>
      </c>
      <c r="C178" s="9" t="s">
        <v>133</v>
      </c>
      <c r="D178" s="10">
        <v>0</v>
      </c>
      <c r="E178" s="10">
        <v>9</v>
      </c>
      <c r="F178" s="18">
        <v>7900</v>
      </c>
      <c r="G178" s="8">
        <v>0</v>
      </c>
      <c r="H178" s="8">
        <v>87.78</v>
      </c>
    </row>
    <row r="179" spans="1:8" x14ac:dyDescent="0.25">
      <c r="A179" s="16">
        <v>6112</v>
      </c>
      <c r="B179" s="16">
        <v>5499</v>
      </c>
      <c r="C179" s="9" t="s">
        <v>134</v>
      </c>
      <c r="D179" s="10">
        <v>30</v>
      </c>
      <c r="E179" s="10">
        <v>30</v>
      </c>
      <c r="F179" s="18">
        <v>24870.3</v>
      </c>
      <c r="G179" s="39">
        <v>82.9</v>
      </c>
      <c r="H179" s="8">
        <f t="shared" ref="H179" si="43">(F179/E179)/10</f>
        <v>82.900999999999996</v>
      </c>
    </row>
    <row r="180" spans="1:8" x14ac:dyDescent="0.25">
      <c r="A180" s="19">
        <v>6112</v>
      </c>
      <c r="B180" s="20"/>
      <c r="C180" s="20" t="s">
        <v>135</v>
      </c>
      <c r="D180" s="32">
        <f>SUM(D164:D179)</f>
        <v>1956</v>
      </c>
      <c r="E180" s="32">
        <f>SUM(E164:E179)</f>
        <v>1916</v>
      </c>
      <c r="F180" s="21">
        <f>SUM(F164:F179)</f>
        <v>1889609.0000000002</v>
      </c>
      <c r="G180" s="22">
        <f t="shared" si="41"/>
        <v>96.605777096114537</v>
      </c>
      <c r="H180" s="22">
        <f t="shared" si="42"/>
        <v>98.622599164926939</v>
      </c>
    </row>
    <row r="181" spans="1:8" x14ac:dyDescent="0.25">
      <c r="A181" s="23"/>
      <c r="B181" s="25"/>
      <c r="C181" s="25"/>
      <c r="D181" s="33"/>
      <c r="E181" s="33"/>
      <c r="F181" s="26"/>
      <c r="G181" s="26"/>
      <c r="H181" s="91"/>
    </row>
    <row r="182" spans="1:8" x14ac:dyDescent="0.25">
      <c r="A182" s="29">
        <v>6114</v>
      </c>
      <c r="B182" s="29">
        <v>5011</v>
      </c>
      <c r="C182" s="6" t="s">
        <v>105</v>
      </c>
      <c r="D182" s="92">
        <v>0</v>
      </c>
      <c r="E182" s="92">
        <v>2</v>
      </c>
      <c r="F182" s="77">
        <v>1650</v>
      </c>
      <c r="G182" s="148">
        <v>0</v>
      </c>
      <c r="H182" s="35">
        <f t="shared" ref="H182:H188" si="44">(F182/E182)/10</f>
        <v>82.5</v>
      </c>
    </row>
    <row r="183" spans="1:8" x14ac:dyDescent="0.25">
      <c r="A183" s="16">
        <v>6114</v>
      </c>
      <c r="B183" s="16">
        <v>5021</v>
      </c>
      <c r="C183" s="9" t="s">
        <v>81</v>
      </c>
      <c r="D183" s="9">
        <v>0</v>
      </c>
      <c r="E183" s="9">
        <v>27</v>
      </c>
      <c r="F183" s="18">
        <v>25039</v>
      </c>
      <c r="G183" s="39">
        <v>0</v>
      </c>
      <c r="H183" s="8">
        <f t="shared" si="44"/>
        <v>92.737037037037027</v>
      </c>
    </row>
    <row r="184" spans="1:8" x14ac:dyDescent="0.25">
      <c r="A184" s="16">
        <v>6114</v>
      </c>
      <c r="B184" s="16">
        <v>5031</v>
      </c>
      <c r="C184" s="2" t="s">
        <v>114</v>
      </c>
      <c r="D184" s="9">
        <v>0</v>
      </c>
      <c r="E184" s="9">
        <v>0</v>
      </c>
      <c r="F184" s="18">
        <v>409</v>
      </c>
      <c r="G184" s="39">
        <v>0</v>
      </c>
      <c r="H184" s="8">
        <v>0</v>
      </c>
    </row>
    <row r="185" spans="1:8" x14ac:dyDescent="0.25">
      <c r="A185" s="16">
        <v>6114</v>
      </c>
      <c r="B185" s="16">
        <v>5032</v>
      </c>
      <c r="C185" s="2" t="s">
        <v>107</v>
      </c>
      <c r="D185" s="9">
        <v>0</v>
      </c>
      <c r="E185" s="9">
        <v>0</v>
      </c>
      <c r="F185" s="18">
        <v>149</v>
      </c>
      <c r="G185" s="39">
        <v>0</v>
      </c>
      <c r="H185" s="8">
        <v>0</v>
      </c>
    </row>
    <row r="186" spans="1:8" x14ac:dyDescent="0.25">
      <c r="A186" s="16">
        <v>6114</v>
      </c>
      <c r="B186" s="16">
        <v>5161</v>
      </c>
      <c r="C186" s="9" t="s">
        <v>136</v>
      </c>
      <c r="D186" s="9">
        <v>0</v>
      </c>
      <c r="E186" s="9">
        <v>2</v>
      </c>
      <c r="F186" s="18">
        <v>1515</v>
      </c>
      <c r="G186" s="39">
        <v>0</v>
      </c>
      <c r="H186" s="8">
        <v>75.75</v>
      </c>
    </row>
    <row r="187" spans="1:8" x14ac:dyDescent="0.25">
      <c r="A187" s="16">
        <v>6114</v>
      </c>
      <c r="B187" s="1">
        <v>5169</v>
      </c>
      <c r="C187" s="9" t="s">
        <v>64</v>
      </c>
      <c r="D187" s="9">
        <v>0</v>
      </c>
      <c r="E187" s="9">
        <v>2</v>
      </c>
      <c r="F187" s="18">
        <v>1968</v>
      </c>
      <c r="G187" s="39">
        <v>0</v>
      </c>
      <c r="H187" s="8">
        <f t="shared" si="44"/>
        <v>98.4</v>
      </c>
    </row>
    <row r="188" spans="1:8" x14ac:dyDescent="0.25">
      <c r="A188" s="11">
        <v>6114</v>
      </c>
      <c r="B188" s="11"/>
      <c r="C188" s="79" t="s">
        <v>166</v>
      </c>
      <c r="D188" s="13">
        <f>SUM(D182:D187)</f>
        <v>0</v>
      </c>
      <c r="E188" s="13">
        <f>SUM(E182:E187)</f>
        <v>33</v>
      </c>
      <c r="F188" s="14">
        <f>SUM(F182:F187)</f>
        <v>30730</v>
      </c>
      <c r="G188" s="39">
        <v>0</v>
      </c>
      <c r="H188" s="41">
        <f t="shared" si="44"/>
        <v>93.121212121212125</v>
      </c>
    </row>
    <row r="189" spans="1:8" ht="12.75" customHeight="1" x14ac:dyDescent="0.25">
      <c r="A189" s="82"/>
      <c r="B189" s="11"/>
      <c r="C189" s="11"/>
      <c r="D189" s="12"/>
      <c r="E189" s="13"/>
      <c r="F189" s="13"/>
      <c r="G189" s="14"/>
      <c r="H189" s="80"/>
    </row>
    <row r="190" spans="1:8" x14ac:dyDescent="0.25">
      <c r="A190" s="1">
        <v>6171</v>
      </c>
      <c r="B190" s="1">
        <v>5011</v>
      </c>
      <c r="C190" s="9" t="s">
        <v>105</v>
      </c>
      <c r="D190" s="74">
        <v>3000</v>
      </c>
      <c r="E190" s="74">
        <v>2872</v>
      </c>
      <c r="F190" s="7">
        <v>1869176</v>
      </c>
      <c r="G190" s="8">
        <f t="shared" ref="G190:G198" si="45">(F190/D190)/10</f>
        <v>62.305866666666667</v>
      </c>
      <c r="H190" s="8">
        <f t="shared" ref="H190:H217" si="46">(F190/E190)/10</f>
        <v>65.082729805013926</v>
      </c>
    </row>
    <row r="191" spans="1:8" x14ac:dyDescent="0.25">
      <c r="A191" s="1">
        <v>6171</v>
      </c>
      <c r="B191" s="1">
        <v>5021</v>
      </c>
      <c r="C191" s="9" t="s">
        <v>110</v>
      </c>
      <c r="D191" s="2">
        <v>10</v>
      </c>
      <c r="E191" s="2">
        <v>138</v>
      </c>
      <c r="F191" s="7">
        <v>115840</v>
      </c>
      <c r="G191" s="8">
        <v>0</v>
      </c>
      <c r="H191" s="8">
        <f t="shared" si="46"/>
        <v>83.94202898550725</v>
      </c>
    </row>
    <row r="192" spans="1:8" x14ac:dyDescent="0.25">
      <c r="A192" s="1">
        <v>6171</v>
      </c>
      <c r="B192" s="1">
        <v>5031</v>
      </c>
      <c r="C192" s="2" t="s">
        <v>114</v>
      </c>
      <c r="D192" s="2">
        <v>990</v>
      </c>
      <c r="E192" s="2">
        <v>990</v>
      </c>
      <c r="F192" s="7">
        <v>486112</v>
      </c>
      <c r="G192" s="8">
        <f t="shared" si="45"/>
        <v>49.102222222222224</v>
      </c>
      <c r="H192" s="8">
        <f t="shared" si="46"/>
        <v>49.102222222222224</v>
      </c>
    </row>
    <row r="193" spans="1:8" x14ac:dyDescent="0.25">
      <c r="A193" s="1">
        <v>6171</v>
      </c>
      <c r="B193" s="1">
        <v>5032</v>
      </c>
      <c r="C193" s="2" t="s">
        <v>107</v>
      </c>
      <c r="D193" s="2">
        <v>355</v>
      </c>
      <c r="E193" s="2">
        <v>355</v>
      </c>
      <c r="F193" s="7">
        <v>176130</v>
      </c>
      <c r="G193" s="8">
        <f t="shared" si="45"/>
        <v>49.61408450704225</v>
      </c>
      <c r="H193" s="8">
        <f t="shared" si="46"/>
        <v>49.61408450704225</v>
      </c>
    </row>
    <row r="194" spans="1:8" x14ac:dyDescent="0.25">
      <c r="A194" s="1">
        <v>6171</v>
      </c>
      <c r="B194" s="1">
        <v>5038</v>
      </c>
      <c r="C194" s="2" t="s">
        <v>111</v>
      </c>
      <c r="D194" s="2">
        <v>13</v>
      </c>
      <c r="E194" s="2">
        <v>13</v>
      </c>
      <c r="F194" s="7">
        <v>8448.09</v>
      </c>
      <c r="G194" s="8">
        <f t="shared" si="45"/>
        <v>64.9853076923077</v>
      </c>
      <c r="H194" s="8">
        <f t="shared" si="46"/>
        <v>64.9853076923077</v>
      </c>
    </row>
    <row r="195" spans="1:8" x14ac:dyDescent="0.25">
      <c r="A195" s="1">
        <v>6171</v>
      </c>
      <c r="B195" s="1">
        <v>5133</v>
      </c>
      <c r="C195" s="9" t="s">
        <v>95</v>
      </c>
      <c r="D195" s="2">
        <v>1</v>
      </c>
      <c r="E195" s="2">
        <v>1</v>
      </c>
      <c r="F195" s="7">
        <v>0</v>
      </c>
      <c r="G195" s="8">
        <f t="shared" si="45"/>
        <v>0</v>
      </c>
      <c r="H195" s="8">
        <f t="shared" si="46"/>
        <v>0</v>
      </c>
    </row>
    <row r="196" spans="1:8" x14ac:dyDescent="0.25">
      <c r="A196" s="1">
        <v>6171</v>
      </c>
      <c r="B196" s="1">
        <v>5136</v>
      </c>
      <c r="C196" s="9" t="s">
        <v>137</v>
      </c>
      <c r="D196" s="2">
        <v>21</v>
      </c>
      <c r="E196" s="2">
        <v>16</v>
      </c>
      <c r="F196" s="7">
        <v>3394</v>
      </c>
      <c r="G196" s="8">
        <f t="shared" si="45"/>
        <v>16.161904761904761</v>
      </c>
      <c r="H196" s="8">
        <f t="shared" si="46"/>
        <v>21.212499999999999</v>
      </c>
    </row>
    <row r="197" spans="1:8" x14ac:dyDescent="0.25">
      <c r="A197" s="1">
        <v>6171</v>
      </c>
      <c r="B197" s="1">
        <v>5137</v>
      </c>
      <c r="C197" s="9" t="s">
        <v>61</v>
      </c>
      <c r="D197" s="2">
        <v>100</v>
      </c>
      <c r="E197" s="2">
        <v>100</v>
      </c>
      <c r="F197" s="7">
        <v>18078</v>
      </c>
      <c r="G197" s="8">
        <f t="shared" si="45"/>
        <v>18.077999999999999</v>
      </c>
      <c r="H197" s="8">
        <f t="shared" si="46"/>
        <v>18.077999999999999</v>
      </c>
    </row>
    <row r="198" spans="1:8" x14ac:dyDescent="0.25">
      <c r="A198" s="1">
        <v>6171</v>
      </c>
      <c r="B198" s="1">
        <v>5139</v>
      </c>
      <c r="C198" s="9" t="s">
        <v>62</v>
      </c>
      <c r="D198" s="2">
        <v>90</v>
      </c>
      <c r="E198" s="2">
        <v>90</v>
      </c>
      <c r="F198" s="7">
        <v>76522.16</v>
      </c>
      <c r="G198" s="8">
        <f t="shared" si="45"/>
        <v>85.024622222222234</v>
      </c>
      <c r="H198" s="8">
        <f t="shared" si="46"/>
        <v>85.024622222222234</v>
      </c>
    </row>
    <row r="199" spans="1:8" x14ac:dyDescent="0.25">
      <c r="A199" s="1">
        <v>6171</v>
      </c>
      <c r="B199" s="1">
        <v>5151</v>
      </c>
      <c r="C199" s="9" t="s">
        <v>97</v>
      </c>
      <c r="D199" s="2">
        <v>10</v>
      </c>
      <c r="E199" s="2">
        <v>10</v>
      </c>
      <c r="F199" s="7">
        <v>5526</v>
      </c>
      <c r="G199" s="8">
        <v>55.26</v>
      </c>
      <c r="H199" s="8">
        <f t="shared" si="46"/>
        <v>55.260000000000005</v>
      </c>
    </row>
    <row r="200" spans="1:8" ht="43.5" customHeight="1" x14ac:dyDescent="0.25">
      <c r="A200" s="1" t="s">
        <v>0</v>
      </c>
      <c r="B200" s="2" t="s">
        <v>1</v>
      </c>
      <c r="C200" s="2" t="s">
        <v>2</v>
      </c>
      <c r="D200" s="3" t="s">
        <v>3</v>
      </c>
      <c r="E200" s="3" t="s">
        <v>4</v>
      </c>
      <c r="F200" s="4" t="s">
        <v>5</v>
      </c>
      <c r="G200" s="3" t="s">
        <v>6</v>
      </c>
      <c r="H200" s="3" t="s">
        <v>7</v>
      </c>
    </row>
    <row r="201" spans="1:8" x14ac:dyDescent="0.25">
      <c r="A201" s="1">
        <v>6171</v>
      </c>
      <c r="B201" s="1">
        <v>5153</v>
      </c>
      <c r="C201" s="9" t="s">
        <v>108</v>
      </c>
      <c r="D201" s="2">
        <v>70</v>
      </c>
      <c r="E201" s="2">
        <v>70</v>
      </c>
      <c r="F201" s="7">
        <v>54351</v>
      </c>
      <c r="G201" s="8">
        <f t="shared" ref="G201:G217" si="47">(F201/D201)/10</f>
        <v>77.644285714285715</v>
      </c>
      <c r="H201" s="8">
        <f t="shared" si="46"/>
        <v>77.644285714285715</v>
      </c>
    </row>
    <row r="202" spans="1:8" x14ac:dyDescent="0.25">
      <c r="A202" s="1">
        <v>6171</v>
      </c>
      <c r="B202" s="1">
        <v>5154</v>
      </c>
      <c r="C202" s="9" t="s">
        <v>63</v>
      </c>
      <c r="D202" s="2">
        <v>68</v>
      </c>
      <c r="E202" s="2">
        <v>68</v>
      </c>
      <c r="F202" s="7">
        <v>37140.93</v>
      </c>
      <c r="G202" s="8">
        <f t="shared" si="47"/>
        <v>54.61901470588235</v>
      </c>
      <c r="H202" s="8">
        <f t="shared" si="46"/>
        <v>54.61901470588235</v>
      </c>
    </row>
    <row r="203" spans="1:8" x14ac:dyDescent="0.25">
      <c r="A203" s="1">
        <v>6171</v>
      </c>
      <c r="B203" s="1">
        <v>5156</v>
      </c>
      <c r="C203" s="9" t="s">
        <v>117</v>
      </c>
      <c r="D203" s="2">
        <v>15</v>
      </c>
      <c r="E203" s="2">
        <v>15</v>
      </c>
      <c r="F203" s="7">
        <v>10749.35</v>
      </c>
      <c r="G203" s="8">
        <f t="shared" si="47"/>
        <v>71.662333333333336</v>
      </c>
      <c r="H203" s="8">
        <f t="shared" si="46"/>
        <v>71.662333333333336</v>
      </c>
    </row>
    <row r="204" spans="1:8" x14ac:dyDescent="0.25">
      <c r="A204" s="1">
        <v>6171</v>
      </c>
      <c r="B204" s="1">
        <v>5161</v>
      </c>
      <c r="C204" s="9" t="s">
        <v>136</v>
      </c>
      <c r="D204" s="2">
        <v>7</v>
      </c>
      <c r="E204" s="2">
        <v>7</v>
      </c>
      <c r="F204" s="7">
        <v>2645</v>
      </c>
      <c r="G204" s="8">
        <f t="shared" si="47"/>
        <v>37.785714285714285</v>
      </c>
      <c r="H204" s="8">
        <f t="shared" si="46"/>
        <v>37.785714285714285</v>
      </c>
    </row>
    <row r="205" spans="1:8" x14ac:dyDescent="0.25">
      <c r="A205" s="1">
        <v>6171</v>
      </c>
      <c r="B205" s="1">
        <v>5162</v>
      </c>
      <c r="C205" s="9" t="s">
        <v>71</v>
      </c>
      <c r="D205" s="2">
        <v>25</v>
      </c>
      <c r="E205" s="2">
        <v>38</v>
      </c>
      <c r="F205" s="7">
        <v>29753.78</v>
      </c>
      <c r="G205" s="8">
        <f t="shared" si="47"/>
        <v>119.01512</v>
      </c>
      <c r="H205" s="8">
        <f t="shared" si="46"/>
        <v>78.299421052631573</v>
      </c>
    </row>
    <row r="206" spans="1:8" x14ac:dyDescent="0.25">
      <c r="A206" s="1">
        <v>6171</v>
      </c>
      <c r="B206" s="1">
        <v>5163</v>
      </c>
      <c r="C206" s="9" t="s">
        <v>118</v>
      </c>
      <c r="D206" s="2">
        <v>137</v>
      </c>
      <c r="E206" s="2">
        <v>137</v>
      </c>
      <c r="F206" s="7">
        <v>134088</v>
      </c>
      <c r="G206" s="8">
        <v>97.87</v>
      </c>
      <c r="H206" s="8">
        <f t="shared" si="46"/>
        <v>97.874452554744522</v>
      </c>
    </row>
    <row r="207" spans="1:8" x14ac:dyDescent="0.25">
      <c r="A207" s="1">
        <v>6171</v>
      </c>
      <c r="B207" s="1">
        <v>5164</v>
      </c>
      <c r="C207" s="9" t="s">
        <v>138</v>
      </c>
      <c r="D207" s="2">
        <v>20</v>
      </c>
      <c r="E207" s="2">
        <v>18</v>
      </c>
      <c r="F207" s="7">
        <v>14638</v>
      </c>
      <c r="G207" s="8">
        <f t="shared" si="47"/>
        <v>73.19</v>
      </c>
      <c r="H207" s="8">
        <f t="shared" si="46"/>
        <v>81.322222222222223</v>
      </c>
    </row>
    <row r="208" spans="1:8" x14ac:dyDescent="0.25">
      <c r="A208" s="1">
        <v>6171</v>
      </c>
      <c r="B208" s="1">
        <v>5166</v>
      </c>
      <c r="C208" s="9" t="s">
        <v>139</v>
      </c>
      <c r="D208" s="2">
        <v>170</v>
      </c>
      <c r="E208" s="2">
        <v>170</v>
      </c>
      <c r="F208" s="7">
        <v>117675</v>
      </c>
      <c r="G208" s="8">
        <f t="shared" si="47"/>
        <v>69.220588235294116</v>
      </c>
      <c r="H208" s="8">
        <f t="shared" si="46"/>
        <v>69.220588235294116</v>
      </c>
    </row>
    <row r="209" spans="1:8" ht="12.75" customHeight="1" x14ac:dyDescent="0.25">
      <c r="A209" s="1">
        <v>6171</v>
      </c>
      <c r="B209" s="1">
        <v>5167</v>
      </c>
      <c r="C209" s="9" t="s">
        <v>119</v>
      </c>
      <c r="D209" s="2">
        <v>50</v>
      </c>
      <c r="E209" s="2">
        <v>50</v>
      </c>
      <c r="F209" s="7">
        <v>37108.75</v>
      </c>
      <c r="G209" s="8">
        <f t="shared" si="47"/>
        <v>74.217500000000001</v>
      </c>
      <c r="H209" s="8">
        <f t="shared" si="46"/>
        <v>74.217500000000001</v>
      </c>
    </row>
    <row r="210" spans="1:8" x14ac:dyDescent="0.25">
      <c r="A210" s="1">
        <v>6171</v>
      </c>
      <c r="B210" s="1">
        <v>5169</v>
      </c>
      <c r="C210" s="9" t="s">
        <v>68</v>
      </c>
      <c r="D210" s="2">
        <v>250</v>
      </c>
      <c r="E210" s="2">
        <v>315</v>
      </c>
      <c r="F210" s="7">
        <v>281519.28000000003</v>
      </c>
      <c r="G210" s="8">
        <f t="shared" si="47"/>
        <v>112.60771200000002</v>
      </c>
      <c r="H210" s="8">
        <f t="shared" si="46"/>
        <v>89.371200000000016</v>
      </c>
    </row>
    <row r="211" spans="1:8" x14ac:dyDescent="0.25">
      <c r="A211" s="1">
        <v>6171</v>
      </c>
      <c r="B211" s="1">
        <v>5171</v>
      </c>
      <c r="C211" s="9" t="s">
        <v>65</v>
      </c>
      <c r="D211" s="2">
        <v>200</v>
      </c>
      <c r="E211" s="74">
        <v>187</v>
      </c>
      <c r="F211" s="7">
        <v>11306.34</v>
      </c>
      <c r="G211" s="8">
        <f t="shared" si="47"/>
        <v>5.6531700000000003</v>
      </c>
      <c r="H211" s="8">
        <f t="shared" si="46"/>
        <v>6.046171122994652</v>
      </c>
    </row>
    <row r="212" spans="1:8" x14ac:dyDescent="0.25">
      <c r="A212" s="1">
        <v>6171</v>
      </c>
      <c r="B212" s="1">
        <v>5173</v>
      </c>
      <c r="C212" s="9" t="s">
        <v>120</v>
      </c>
      <c r="D212" s="53">
        <v>4</v>
      </c>
      <c r="E212" s="53">
        <v>3</v>
      </c>
      <c r="F212" s="54">
        <v>0</v>
      </c>
      <c r="G212" s="8">
        <f t="shared" si="47"/>
        <v>0</v>
      </c>
      <c r="H212" s="8">
        <f t="shared" si="46"/>
        <v>0</v>
      </c>
    </row>
    <row r="213" spans="1:8" x14ac:dyDescent="0.25">
      <c r="A213" s="1">
        <v>6171</v>
      </c>
      <c r="B213" s="1">
        <v>5179</v>
      </c>
      <c r="C213" s="9" t="s">
        <v>140</v>
      </c>
      <c r="D213" s="2">
        <v>10</v>
      </c>
      <c r="E213" s="2">
        <v>10</v>
      </c>
      <c r="F213" s="7">
        <v>2500</v>
      </c>
      <c r="G213" s="8">
        <f t="shared" si="47"/>
        <v>25</v>
      </c>
      <c r="H213" s="8">
        <f t="shared" si="46"/>
        <v>25</v>
      </c>
    </row>
    <row r="214" spans="1:8" x14ac:dyDescent="0.25">
      <c r="A214" s="1">
        <v>6171</v>
      </c>
      <c r="B214" s="1">
        <v>5192</v>
      </c>
      <c r="C214" s="9" t="s">
        <v>141</v>
      </c>
      <c r="D214" s="2">
        <v>1</v>
      </c>
      <c r="E214" s="2">
        <v>3</v>
      </c>
      <c r="F214" s="7">
        <v>2718</v>
      </c>
      <c r="G214" s="8">
        <f t="shared" si="47"/>
        <v>271.8</v>
      </c>
      <c r="H214" s="8">
        <f t="shared" si="46"/>
        <v>90.6</v>
      </c>
    </row>
    <row r="215" spans="1:8" x14ac:dyDescent="0.25">
      <c r="A215" s="1">
        <v>6171</v>
      </c>
      <c r="B215" s="1">
        <v>5499</v>
      </c>
      <c r="C215" s="9" t="s">
        <v>142</v>
      </c>
      <c r="D215" s="2">
        <v>130</v>
      </c>
      <c r="E215" s="2">
        <v>127</v>
      </c>
      <c r="F215" s="7">
        <v>84090.4</v>
      </c>
      <c r="G215" s="39">
        <v>64.680000000000007</v>
      </c>
      <c r="H215" s="8">
        <f t="shared" si="46"/>
        <v>66.212913385826766</v>
      </c>
    </row>
    <row r="216" spans="1:8" x14ac:dyDescent="0.25">
      <c r="A216" s="1">
        <v>6171</v>
      </c>
      <c r="B216" s="1">
        <v>5909</v>
      </c>
      <c r="C216" s="9" t="s">
        <v>143</v>
      </c>
      <c r="D216" s="74">
        <v>0</v>
      </c>
      <c r="E216" s="74">
        <v>32</v>
      </c>
      <c r="F216" s="7">
        <v>1637.66</v>
      </c>
      <c r="G216" s="8">
        <v>0</v>
      </c>
      <c r="H216" s="8">
        <f t="shared" si="46"/>
        <v>5.1176875000000006</v>
      </c>
    </row>
    <row r="217" spans="1:8" x14ac:dyDescent="0.25">
      <c r="A217" s="19">
        <v>6171</v>
      </c>
      <c r="B217" s="19"/>
      <c r="C217" s="20" t="s">
        <v>32</v>
      </c>
      <c r="D217" s="32">
        <f>SUM(D190:D216)</f>
        <v>5747</v>
      </c>
      <c r="E217" s="32">
        <f>SUM(E190:E216)</f>
        <v>5835</v>
      </c>
      <c r="F217" s="21">
        <f>SUM(F190:F216)</f>
        <v>3581147.7399999998</v>
      </c>
      <c r="G217" s="22">
        <f t="shared" si="47"/>
        <v>62.31334156951452</v>
      </c>
      <c r="H217" s="22">
        <f t="shared" si="46"/>
        <v>61.373568808911742</v>
      </c>
    </row>
    <row r="218" spans="1:8" ht="12.75" customHeight="1" x14ac:dyDescent="0.25">
      <c r="A218" s="82"/>
      <c r="B218" s="25"/>
      <c r="C218" s="25"/>
      <c r="D218" s="25"/>
      <c r="E218" s="25"/>
      <c r="F218" s="25"/>
      <c r="G218" s="25"/>
      <c r="H218" s="42"/>
    </row>
    <row r="219" spans="1:8" ht="12.75" customHeight="1" x14ac:dyDescent="0.25">
      <c r="A219" s="5">
        <v>6310</v>
      </c>
      <c r="B219" s="5">
        <v>5163</v>
      </c>
      <c r="C219" s="124" t="s">
        <v>144</v>
      </c>
      <c r="D219" s="66">
        <v>5</v>
      </c>
      <c r="E219" s="66">
        <v>5</v>
      </c>
      <c r="F219" s="98">
        <v>4139.8</v>
      </c>
      <c r="G219" s="35">
        <f t="shared" ref="G219:G220" si="48">(F219/D219)/10</f>
        <v>82.796000000000006</v>
      </c>
      <c r="H219" s="35">
        <f t="shared" ref="H219:H220" si="49">(F219/E219)/10</f>
        <v>82.796000000000006</v>
      </c>
    </row>
    <row r="220" spans="1:8" x14ac:dyDescent="0.25">
      <c r="A220" s="19">
        <v>6310</v>
      </c>
      <c r="B220" s="20"/>
      <c r="C220" s="150" t="s">
        <v>34</v>
      </c>
      <c r="D220" s="20">
        <f>SUM(D219)</f>
        <v>5</v>
      </c>
      <c r="E220" s="20">
        <f>SUM(E219)</f>
        <v>5</v>
      </c>
      <c r="F220" s="21">
        <f>SUM(F219:F219)</f>
        <v>4139.8</v>
      </c>
      <c r="G220" s="127">
        <f t="shared" si="48"/>
        <v>82.796000000000006</v>
      </c>
      <c r="H220" s="127">
        <f t="shared" si="49"/>
        <v>82.796000000000006</v>
      </c>
    </row>
    <row r="221" spans="1:8" ht="12.75" customHeight="1" x14ac:dyDescent="0.25">
      <c r="A221" s="23"/>
      <c r="B221" s="25"/>
      <c r="C221" s="25"/>
      <c r="D221" s="25"/>
      <c r="E221" s="25"/>
      <c r="F221" s="26"/>
      <c r="G221" s="26"/>
      <c r="H221" s="91"/>
    </row>
    <row r="222" spans="1:8" ht="12.75" customHeight="1" x14ac:dyDescent="0.25">
      <c r="A222" s="34">
        <v>6330</v>
      </c>
      <c r="B222" s="29">
        <v>5342</v>
      </c>
      <c r="C222" s="59" t="s">
        <v>145</v>
      </c>
      <c r="D222" s="6">
        <v>211</v>
      </c>
      <c r="E222" s="6">
        <v>211</v>
      </c>
      <c r="F222" s="77">
        <v>183299.95</v>
      </c>
      <c r="G222" s="77">
        <v>86.87</v>
      </c>
      <c r="H222" s="77">
        <v>86.57</v>
      </c>
    </row>
    <row r="223" spans="1:8" ht="12.75" customHeight="1" x14ac:dyDescent="0.25">
      <c r="A223" s="1">
        <v>6330</v>
      </c>
      <c r="B223" s="1">
        <v>5345</v>
      </c>
      <c r="C223" s="83" t="s">
        <v>146</v>
      </c>
      <c r="D223" s="2">
        <v>0</v>
      </c>
      <c r="E223" s="2">
        <v>0</v>
      </c>
      <c r="F223" s="7">
        <v>25141776.350000001</v>
      </c>
      <c r="G223" s="8">
        <v>0</v>
      </c>
      <c r="H223" s="8">
        <v>0</v>
      </c>
    </row>
    <row r="224" spans="1:8" ht="12.75" customHeight="1" x14ac:dyDescent="0.25">
      <c r="A224" s="1">
        <v>6330</v>
      </c>
      <c r="B224" s="1">
        <v>5347</v>
      </c>
      <c r="C224" s="83" t="s">
        <v>147</v>
      </c>
      <c r="D224" s="2">
        <v>0</v>
      </c>
      <c r="E224" s="2">
        <v>39</v>
      </c>
      <c r="F224" s="7">
        <v>38404.67</v>
      </c>
      <c r="G224" s="8">
        <v>0</v>
      </c>
      <c r="H224" s="8">
        <v>98.47</v>
      </c>
    </row>
    <row r="225" spans="1:8" ht="12.75" customHeight="1" x14ac:dyDescent="0.25">
      <c r="A225" s="19">
        <v>6330</v>
      </c>
      <c r="B225" s="19"/>
      <c r="C225" s="150" t="s">
        <v>148</v>
      </c>
      <c r="D225" s="20">
        <v>211</v>
      </c>
      <c r="E225" s="32">
        <v>250</v>
      </c>
      <c r="F225" s="21">
        <f>SUM(F222:F224)</f>
        <v>25363480.970000003</v>
      </c>
      <c r="G225" s="22">
        <v>0</v>
      </c>
      <c r="H225" s="22">
        <v>0</v>
      </c>
    </row>
    <row r="226" spans="1:8" ht="12.75" customHeight="1" x14ac:dyDescent="0.25">
      <c r="A226" s="183"/>
      <c r="B226" s="184"/>
      <c r="C226" s="184"/>
      <c r="D226" s="15"/>
      <c r="E226" s="15"/>
      <c r="F226" s="152"/>
      <c r="G226" s="152"/>
      <c r="H226" s="159"/>
    </row>
    <row r="227" spans="1:8" x14ac:dyDescent="0.25">
      <c r="A227" s="5">
        <v>6399</v>
      </c>
      <c r="B227" s="5">
        <v>5362</v>
      </c>
      <c r="C227" s="151" t="s">
        <v>149</v>
      </c>
      <c r="D227" s="66">
        <v>50</v>
      </c>
      <c r="E227" s="66">
        <v>65</v>
      </c>
      <c r="F227" s="98">
        <v>64540</v>
      </c>
      <c r="G227" s="35">
        <f t="shared" ref="G227:G228" si="50">(F227/D227)/10</f>
        <v>129.07999999999998</v>
      </c>
      <c r="H227" s="35">
        <f t="shared" ref="H227:H228" si="51">(F227/E227)/10</f>
        <v>99.292307692307688</v>
      </c>
    </row>
    <row r="228" spans="1:8" x14ac:dyDescent="0.25">
      <c r="A228" s="11">
        <v>6399</v>
      </c>
      <c r="B228" s="11"/>
      <c r="C228" s="82" t="s">
        <v>150</v>
      </c>
      <c r="D228" s="12">
        <f>SUM(D227:D227)</f>
        <v>50</v>
      </c>
      <c r="E228" s="12">
        <f>SUM(E227:E227)</f>
        <v>65</v>
      </c>
      <c r="F228" s="14">
        <f>SUM(F227)</f>
        <v>64540</v>
      </c>
      <c r="G228" s="41">
        <f t="shared" si="50"/>
        <v>129.07999999999998</v>
      </c>
      <c r="H228" s="41">
        <f t="shared" si="51"/>
        <v>99.292307692307688</v>
      </c>
    </row>
    <row r="229" spans="1:8" ht="12.75" customHeight="1" x14ac:dyDescent="0.25">
      <c r="A229" s="16"/>
      <c r="B229" s="16"/>
      <c r="C229" s="17"/>
      <c r="D229" s="12"/>
      <c r="E229" s="12"/>
      <c r="F229" s="14"/>
      <c r="G229" s="14"/>
      <c r="H229" s="14"/>
    </row>
    <row r="230" spans="1:8" x14ac:dyDescent="0.25">
      <c r="A230" s="185" t="s">
        <v>151</v>
      </c>
      <c r="B230" s="185"/>
      <c r="C230" s="185"/>
      <c r="D230" s="13">
        <v>17348</v>
      </c>
      <c r="E230" s="13">
        <v>23138</v>
      </c>
      <c r="F230" s="14">
        <f>SUM(F8,F13,F16,F21,F26,F31,F34,F38,F50,F65,F68,F71,F74,F88,F97,F106,F112,F118,F137,F141,F146,F162,F180,F188,F217,F220,F225,F228)</f>
        <v>40889752.75</v>
      </c>
      <c r="G230" s="41">
        <v>235.21</v>
      </c>
      <c r="H230" s="41">
        <v>176.72</v>
      </c>
    </row>
  </sheetData>
  <mergeCells count="4">
    <mergeCell ref="A9:C9"/>
    <mergeCell ref="A29:C29"/>
    <mergeCell ref="A226:C226"/>
    <mergeCell ref="A230:C230"/>
  </mergeCells>
  <pageMargins left="0.7" right="0.7" top="0.78740157499999996" bottom="0.76041666666666663" header="0.3" footer="0.3"/>
  <pageSetup paperSize="9" orientation="landscape" r:id="rId1"/>
  <headerFooter>
    <oddHeader>&amp;LPříloha č. 3&amp;CStatutární město Ostrava
rozbor hospodaření městského obvodu Proskovice k 31.12.2025 - BĚŽNÉ VÝDAJE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2FC9-58CC-47CE-909B-24CC02A2ECFD}">
  <dimension ref="A1:H58"/>
  <sheetViews>
    <sheetView tabSelected="1" view="pageLayout" topLeftCell="A41" zoomScaleNormal="100" workbookViewId="0">
      <selection activeCell="A57" sqref="A57:H57"/>
    </sheetView>
  </sheetViews>
  <sheetFormatPr defaultRowHeight="15" x14ac:dyDescent="0.25"/>
  <cols>
    <col min="1" max="2" width="10.7109375" customWidth="1"/>
    <col min="3" max="3" width="35.5703125" customWidth="1"/>
    <col min="4" max="4" width="14.140625" customWidth="1"/>
    <col min="5" max="5" width="13.7109375" customWidth="1"/>
    <col min="6" max="6" width="15" customWidth="1"/>
    <col min="7" max="7" width="14.5703125" customWidth="1"/>
    <col min="8" max="8" width="14.140625" customWidth="1"/>
  </cols>
  <sheetData>
    <row r="1" spans="1:8" ht="41.2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85" t="s">
        <v>5</v>
      </c>
      <c r="G1" s="3" t="s">
        <v>6</v>
      </c>
      <c r="H1" s="3" t="s">
        <v>7</v>
      </c>
    </row>
    <row r="2" spans="1:8" x14ac:dyDescent="0.25">
      <c r="A2" s="16">
        <v>2219</v>
      </c>
      <c r="B2" s="16">
        <v>6121</v>
      </c>
      <c r="C2" s="9" t="s">
        <v>152</v>
      </c>
      <c r="D2" s="10">
        <v>6513</v>
      </c>
      <c r="E2" s="10">
        <v>3635</v>
      </c>
      <c r="F2" s="18">
        <v>173998</v>
      </c>
      <c r="G2" s="7">
        <f>(F2/D2)/10</f>
        <v>2.6715492092737603</v>
      </c>
      <c r="H2" s="7">
        <f>(F2/E2)/10</f>
        <v>4.7867400275103167</v>
      </c>
    </row>
    <row r="3" spans="1:8" x14ac:dyDescent="0.25">
      <c r="A3" s="11">
        <v>2219</v>
      </c>
      <c r="B3" s="11"/>
      <c r="C3" s="12" t="s">
        <v>69</v>
      </c>
      <c r="D3" s="13">
        <f>SUM(D2)</f>
        <v>6513</v>
      </c>
      <c r="E3" s="13">
        <f>SUM(E2)</f>
        <v>3635</v>
      </c>
      <c r="F3" s="14">
        <f>SUM(F2)</f>
        <v>173998</v>
      </c>
      <c r="G3" s="14">
        <f>(F3/D3)/10</f>
        <v>2.6715492092737603</v>
      </c>
      <c r="H3" s="14">
        <f>(F3/E3)/10</f>
        <v>4.7867400275103167</v>
      </c>
    </row>
    <row r="4" spans="1:8" x14ac:dyDescent="0.25">
      <c r="A4" s="86"/>
      <c r="B4" s="87"/>
      <c r="C4" s="64"/>
      <c r="D4" s="88"/>
      <c r="E4" s="88"/>
      <c r="F4" s="89"/>
      <c r="G4" s="89"/>
      <c r="H4" s="90"/>
    </row>
    <row r="5" spans="1:8" x14ac:dyDescent="0.25">
      <c r="A5" s="16">
        <v>2271</v>
      </c>
      <c r="B5" s="16">
        <v>6121</v>
      </c>
      <c r="C5" s="9" t="s">
        <v>152</v>
      </c>
      <c r="D5" s="10">
        <v>0</v>
      </c>
      <c r="E5" s="10">
        <v>3000</v>
      </c>
      <c r="F5" s="18">
        <v>0</v>
      </c>
      <c r="G5" s="18">
        <v>0</v>
      </c>
      <c r="H5" s="18">
        <v>0</v>
      </c>
    </row>
    <row r="6" spans="1:8" x14ac:dyDescent="0.25">
      <c r="A6" s="16">
        <v>2271</v>
      </c>
      <c r="B6" s="16">
        <v>6130</v>
      </c>
      <c r="C6" s="9" t="s">
        <v>153</v>
      </c>
      <c r="D6" s="10">
        <v>0</v>
      </c>
      <c r="E6" s="10">
        <v>100</v>
      </c>
      <c r="F6" s="18">
        <v>0</v>
      </c>
      <c r="G6" s="18">
        <v>0</v>
      </c>
      <c r="H6" s="18">
        <v>0</v>
      </c>
    </row>
    <row r="7" spans="1:8" x14ac:dyDescent="0.25">
      <c r="A7" s="19">
        <v>2271</v>
      </c>
      <c r="B7" s="19"/>
      <c r="C7" s="20" t="s">
        <v>154</v>
      </c>
      <c r="D7" s="32">
        <v>0</v>
      </c>
      <c r="E7" s="32">
        <v>3100</v>
      </c>
      <c r="F7" s="21">
        <v>0</v>
      </c>
      <c r="G7" s="21">
        <v>0</v>
      </c>
      <c r="H7" s="21">
        <v>0</v>
      </c>
    </row>
    <row r="8" spans="1:8" x14ac:dyDescent="0.25">
      <c r="A8" s="23"/>
      <c r="B8" s="24"/>
      <c r="C8" s="25"/>
      <c r="D8" s="33"/>
      <c r="E8" s="33"/>
      <c r="F8" s="26"/>
      <c r="G8" s="26"/>
      <c r="H8" s="91"/>
    </row>
    <row r="9" spans="1:8" x14ac:dyDescent="0.25">
      <c r="A9" s="29">
        <v>3113</v>
      </c>
      <c r="B9" s="5">
        <v>6121</v>
      </c>
      <c r="C9" s="6" t="s">
        <v>152</v>
      </c>
      <c r="D9" s="92">
        <v>1000</v>
      </c>
      <c r="E9" s="92">
        <v>51</v>
      </c>
      <c r="F9" s="77">
        <v>50090</v>
      </c>
      <c r="G9" s="93">
        <v>5.01</v>
      </c>
      <c r="H9" s="94">
        <v>98.22</v>
      </c>
    </row>
    <row r="10" spans="1:8" x14ac:dyDescent="0.25">
      <c r="A10" s="29">
        <v>3113</v>
      </c>
      <c r="B10" s="5">
        <v>6122</v>
      </c>
      <c r="C10" s="6" t="s">
        <v>155</v>
      </c>
      <c r="D10" s="92">
        <v>0</v>
      </c>
      <c r="E10" s="92">
        <v>51</v>
      </c>
      <c r="F10" s="77">
        <v>50700.21</v>
      </c>
      <c r="G10" s="93">
        <v>0</v>
      </c>
      <c r="H10" s="94">
        <v>99.41</v>
      </c>
    </row>
    <row r="11" spans="1:8" x14ac:dyDescent="0.25">
      <c r="A11" s="11">
        <v>3113</v>
      </c>
      <c r="B11" s="11"/>
      <c r="C11" s="12" t="s">
        <v>16</v>
      </c>
      <c r="D11" s="13">
        <f>SUM(D9:D9)</f>
        <v>1000</v>
      </c>
      <c r="E11" s="13">
        <v>102</v>
      </c>
      <c r="F11" s="14">
        <v>100790.21</v>
      </c>
      <c r="G11" s="95">
        <v>0</v>
      </c>
      <c r="H11" s="95">
        <f t="shared" ref="H11" si="0">(F11/E11)/10</f>
        <v>98.813931372549035</v>
      </c>
    </row>
    <row r="12" spans="1:8" x14ac:dyDescent="0.25">
      <c r="A12" s="11"/>
      <c r="B12" s="11"/>
      <c r="C12" s="12"/>
      <c r="D12" s="13"/>
      <c r="E12" s="13"/>
      <c r="F12" s="14"/>
      <c r="G12" s="14"/>
      <c r="H12" s="14"/>
    </row>
    <row r="13" spans="1:8" x14ac:dyDescent="0.25">
      <c r="A13" s="16">
        <v>3412</v>
      </c>
      <c r="B13" s="16">
        <v>6121</v>
      </c>
      <c r="C13" s="9" t="s">
        <v>152</v>
      </c>
      <c r="D13" s="74">
        <v>4600</v>
      </c>
      <c r="E13" s="74">
        <v>1086</v>
      </c>
      <c r="F13" s="7">
        <v>1085328.75</v>
      </c>
      <c r="G13" s="7">
        <f t="shared" ref="G13:G14" si="1">(F13/D13)/10</f>
        <v>23.594103260869566</v>
      </c>
      <c r="H13" s="7">
        <f t="shared" ref="H13:H14" si="2">(F13/E13)/10</f>
        <v>99.938190607734811</v>
      </c>
    </row>
    <row r="14" spans="1:8" x14ac:dyDescent="0.25">
      <c r="A14" s="11">
        <v>3412</v>
      </c>
      <c r="B14" s="11"/>
      <c r="C14" s="12" t="s">
        <v>99</v>
      </c>
      <c r="D14" s="13">
        <f>SUM(D13)</f>
        <v>4600</v>
      </c>
      <c r="E14" s="13">
        <f>SUM(E13)</f>
        <v>1086</v>
      </c>
      <c r="F14" s="14">
        <f>SUM(F13)</f>
        <v>1085328.75</v>
      </c>
      <c r="G14" s="14">
        <f t="shared" si="1"/>
        <v>23.594103260869566</v>
      </c>
      <c r="H14" s="14">
        <f t="shared" si="2"/>
        <v>99.938190607734811</v>
      </c>
    </row>
    <row r="15" spans="1:8" x14ac:dyDescent="0.25">
      <c r="A15" s="86"/>
      <c r="B15" s="87"/>
      <c r="C15" s="64"/>
      <c r="D15" s="88"/>
      <c r="E15" s="88"/>
      <c r="F15" s="89"/>
      <c r="G15" s="89"/>
      <c r="H15" s="90"/>
    </row>
    <row r="16" spans="1:8" x14ac:dyDescent="0.25">
      <c r="A16" s="16">
        <v>3612</v>
      </c>
      <c r="B16" s="16">
        <v>6121</v>
      </c>
      <c r="C16" s="9" t="s">
        <v>152</v>
      </c>
      <c r="D16" s="10">
        <v>6257</v>
      </c>
      <c r="E16" s="10">
        <v>6253</v>
      </c>
      <c r="F16" s="18">
        <v>6070605.3499999996</v>
      </c>
      <c r="G16" s="18">
        <v>97.02</v>
      </c>
      <c r="H16" s="18">
        <v>97.08</v>
      </c>
    </row>
    <row r="17" spans="1:8" x14ac:dyDescent="0.25">
      <c r="A17" s="11">
        <v>3612</v>
      </c>
      <c r="B17" s="16"/>
      <c r="C17" s="12" t="s">
        <v>22</v>
      </c>
      <c r="D17" s="13">
        <v>6257</v>
      </c>
      <c r="E17" s="13">
        <v>6253</v>
      </c>
      <c r="F17" s="14">
        <v>6070605.3499999996</v>
      </c>
      <c r="G17" s="14">
        <v>97.02</v>
      </c>
      <c r="H17" s="14">
        <v>97.08</v>
      </c>
    </row>
    <row r="18" spans="1:8" x14ac:dyDescent="0.25">
      <c r="A18" s="86"/>
      <c r="B18" s="96"/>
      <c r="C18" s="64"/>
      <c r="D18" s="88"/>
      <c r="E18" s="88"/>
      <c r="F18" s="89"/>
      <c r="G18" s="89"/>
      <c r="H18" s="90"/>
    </row>
    <row r="19" spans="1:8" x14ac:dyDescent="0.25">
      <c r="A19" s="16">
        <v>3613</v>
      </c>
      <c r="B19" s="16">
        <v>6121</v>
      </c>
      <c r="C19" s="9" t="s">
        <v>152</v>
      </c>
      <c r="D19" s="10">
        <v>0</v>
      </c>
      <c r="E19" s="10">
        <v>17</v>
      </c>
      <c r="F19" s="18">
        <v>16940</v>
      </c>
      <c r="G19" s="18">
        <v>0</v>
      </c>
      <c r="H19" s="18">
        <v>99.65</v>
      </c>
    </row>
    <row r="20" spans="1:8" x14ac:dyDescent="0.25">
      <c r="A20" s="11">
        <v>3613</v>
      </c>
      <c r="B20" s="16"/>
      <c r="C20" s="12" t="s">
        <v>25</v>
      </c>
      <c r="D20" s="13">
        <v>0</v>
      </c>
      <c r="E20" s="13">
        <v>17</v>
      </c>
      <c r="F20" s="14">
        <v>16940</v>
      </c>
      <c r="G20" s="14">
        <v>0</v>
      </c>
      <c r="H20" s="14">
        <v>99.65</v>
      </c>
    </row>
    <row r="21" spans="1:8" x14ac:dyDescent="0.25">
      <c r="A21" s="86"/>
      <c r="B21" s="96"/>
      <c r="C21" s="64"/>
      <c r="D21" s="88"/>
      <c r="E21" s="88"/>
      <c r="F21" s="89"/>
      <c r="G21" s="89"/>
      <c r="H21" s="90"/>
    </row>
    <row r="22" spans="1:8" x14ac:dyDescent="0.25">
      <c r="A22" s="16">
        <v>3632</v>
      </c>
      <c r="B22" s="16">
        <v>6121</v>
      </c>
      <c r="C22" s="9" t="s">
        <v>152</v>
      </c>
      <c r="D22" s="10">
        <v>1428</v>
      </c>
      <c r="E22" s="10">
        <v>2005</v>
      </c>
      <c r="F22" s="18">
        <v>5000</v>
      </c>
      <c r="G22" s="18">
        <v>0.35</v>
      </c>
      <c r="H22" s="18">
        <v>0.25</v>
      </c>
    </row>
    <row r="23" spans="1:8" x14ac:dyDescent="0.25">
      <c r="A23" s="19">
        <v>3632</v>
      </c>
      <c r="B23" s="36"/>
      <c r="C23" s="20" t="s">
        <v>26</v>
      </c>
      <c r="D23" s="32">
        <v>1428</v>
      </c>
      <c r="E23" s="32">
        <v>2005</v>
      </c>
      <c r="F23" s="21">
        <v>5000</v>
      </c>
      <c r="G23" s="21">
        <v>0.35</v>
      </c>
      <c r="H23" s="21">
        <v>0.25</v>
      </c>
    </row>
    <row r="24" spans="1:8" x14ac:dyDescent="0.25">
      <c r="A24" s="24"/>
      <c r="B24" s="97"/>
      <c r="C24" s="25"/>
      <c r="D24" s="33"/>
      <c r="E24" s="33"/>
      <c r="F24" s="26"/>
      <c r="G24" s="26"/>
      <c r="H24" s="26"/>
    </row>
    <row r="25" spans="1:8" x14ac:dyDescent="0.25">
      <c r="A25" s="29">
        <v>3639</v>
      </c>
      <c r="B25" s="29">
        <v>6121</v>
      </c>
      <c r="C25" s="6" t="s">
        <v>152</v>
      </c>
      <c r="D25" s="92">
        <v>907</v>
      </c>
      <c r="E25" s="92">
        <v>676</v>
      </c>
      <c r="F25" s="77">
        <v>103446.5</v>
      </c>
      <c r="G25" s="98">
        <f t="shared" ref="G25:G27" si="3">(F25/D25)/10</f>
        <v>11.405347298787211</v>
      </c>
      <c r="H25" s="94">
        <v>15.3</v>
      </c>
    </row>
    <row r="26" spans="1:8" x14ac:dyDescent="0.25">
      <c r="A26" s="16">
        <v>3639</v>
      </c>
      <c r="B26" s="16">
        <v>6130</v>
      </c>
      <c r="C26" s="9" t="s">
        <v>153</v>
      </c>
      <c r="D26" s="10">
        <v>433</v>
      </c>
      <c r="E26" s="10">
        <v>340</v>
      </c>
      <c r="F26" s="18">
        <v>107150</v>
      </c>
      <c r="G26" s="7">
        <v>24.75</v>
      </c>
      <c r="H26" s="7">
        <f t="shared" ref="H26:H27" si="4">(F26/E26)/10</f>
        <v>31.514705882352938</v>
      </c>
    </row>
    <row r="27" spans="1:8" x14ac:dyDescent="0.25">
      <c r="A27" s="19">
        <v>3639</v>
      </c>
      <c r="B27" s="19"/>
      <c r="C27" s="20" t="s">
        <v>28</v>
      </c>
      <c r="D27" s="32">
        <f>SUM(D25:D26)</f>
        <v>1340</v>
      </c>
      <c r="E27" s="32">
        <f>SUM(E25:E26)</f>
        <v>1016</v>
      </c>
      <c r="F27" s="21">
        <f>SUM(F25:F26)</f>
        <v>210596.5</v>
      </c>
      <c r="G27" s="21">
        <f t="shared" si="3"/>
        <v>15.71615671641791</v>
      </c>
      <c r="H27" s="21">
        <f t="shared" si="4"/>
        <v>20.728001968503939</v>
      </c>
    </row>
    <row r="28" spans="1:8" x14ac:dyDescent="0.25">
      <c r="A28" s="141"/>
      <c r="B28" s="141"/>
      <c r="C28" s="79"/>
      <c r="D28" s="142"/>
      <c r="E28" s="142"/>
      <c r="F28" s="143"/>
      <c r="G28" s="143"/>
      <c r="H28" s="143"/>
    </row>
    <row r="29" spans="1:8" x14ac:dyDescent="0.25">
      <c r="A29" s="87"/>
      <c r="B29" s="87"/>
      <c r="C29" s="64"/>
      <c r="D29" s="88"/>
      <c r="E29" s="88"/>
      <c r="F29" s="89"/>
      <c r="G29" s="89"/>
      <c r="H29" s="89"/>
    </row>
    <row r="30" spans="1:8" ht="45" x14ac:dyDescent="0.25">
      <c r="A30" s="1" t="s">
        <v>0</v>
      </c>
      <c r="B30" s="2" t="s">
        <v>1</v>
      </c>
      <c r="C30" s="2" t="s">
        <v>2</v>
      </c>
      <c r="D30" s="3" t="s">
        <v>3</v>
      </c>
      <c r="E30" s="3" t="s">
        <v>4</v>
      </c>
      <c r="F30" s="85" t="s">
        <v>5</v>
      </c>
      <c r="G30" s="3" t="s">
        <v>6</v>
      </c>
      <c r="H30" s="3" t="s">
        <v>7</v>
      </c>
    </row>
    <row r="31" spans="1:8" x14ac:dyDescent="0.25">
      <c r="A31" s="16">
        <v>3742</v>
      </c>
      <c r="B31" s="16">
        <v>6130</v>
      </c>
      <c r="C31" s="9" t="s">
        <v>153</v>
      </c>
      <c r="D31" s="10">
        <v>0</v>
      </c>
      <c r="E31" s="10">
        <v>479</v>
      </c>
      <c r="F31" s="18">
        <v>0</v>
      </c>
      <c r="G31" s="7">
        <v>0</v>
      </c>
      <c r="H31" s="7">
        <f t="shared" ref="H31:H32" si="5">(F31/E31)/10</f>
        <v>0</v>
      </c>
    </row>
    <row r="32" spans="1:8" x14ac:dyDescent="0.25">
      <c r="A32" s="19">
        <v>3742</v>
      </c>
      <c r="B32" s="19"/>
      <c r="C32" s="20" t="s">
        <v>113</v>
      </c>
      <c r="D32" s="32">
        <f>SUM(D31)</f>
        <v>0</v>
      </c>
      <c r="E32" s="32">
        <f>SUM(E31)</f>
        <v>479</v>
      </c>
      <c r="F32" s="21">
        <f>SUM(F31)</f>
        <v>0</v>
      </c>
      <c r="G32" s="21">
        <v>0</v>
      </c>
      <c r="H32" s="21">
        <f t="shared" si="5"/>
        <v>0</v>
      </c>
    </row>
    <row r="33" spans="1:8" x14ac:dyDescent="0.25">
      <c r="A33" s="23"/>
      <c r="B33" s="24"/>
      <c r="C33" s="25"/>
      <c r="D33" s="33"/>
      <c r="E33" s="33"/>
      <c r="F33" s="26"/>
      <c r="G33" s="26"/>
      <c r="H33" s="91"/>
    </row>
    <row r="34" spans="1:8" x14ac:dyDescent="0.25">
      <c r="A34" s="29">
        <v>3745</v>
      </c>
      <c r="B34" s="29">
        <v>6121</v>
      </c>
      <c r="C34" s="6" t="s">
        <v>152</v>
      </c>
      <c r="D34" s="92">
        <v>0</v>
      </c>
      <c r="E34" s="92">
        <v>5300</v>
      </c>
      <c r="F34" s="77">
        <v>21780</v>
      </c>
      <c r="G34" s="77">
        <v>0</v>
      </c>
      <c r="H34" s="77">
        <v>0.41</v>
      </c>
    </row>
    <row r="35" spans="1:8" x14ac:dyDescent="0.25">
      <c r="A35" s="19">
        <v>3745</v>
      </c>
      <c r="B35" s="19"/>
      <c r="C35" s="20" t="s">
        <v>29</v>
      </c>
      <c r="D35" s="32">
        <v>0</v>
      </c>
      <c r="E35" s="32">
        <v>5300</v>
      </c>
      <c r="F35" s="21">
        <v>21780</v>
      </c>
      <c r="G35" s="21">
        <v>0</v>
      </c>
      <c r="H35" s="21">
        <f t="shared" ref="H35" si="6">(F35/E35)/10</f>
        <v>0.41094339622641513</v>
      </c>
    </row>
    <row r="36" spans="1:8" x14ac:dyDescent="0.25">
      <c r="A36" s="23"/>
      <c r="B36" s="24"/>
      <c r="C36" s="25"/>
      <c r="D36" s="33"/>
      <c r="E36" s="33"/>
      <c r="F36" s="26"/>
      <c r="G36" s="26"/>
      <c r="H36" s="91"/>
    </row>
    <row r="37" spans="1:8" x14ac:dyDescent="0.25">
      <c r="A37" s="29">
        <v>5512</v>
      </c>
      <c r="B37" s="29">
        <v>6121</v>
      </c>
      <c r="C37" s="6" t="s">
        <v>152</v>
      </c>
      <c r="D37" s="92">
        <v>0</v>
      </c>
      <c r="E37" s="92">
        <v>600</v>
      </c>
      <c r="F37" s="77">
        <v>38720</v>
      </c>
      <c r="G37" s="77">
        <v>0</v>
      </c>
      <c r="H37" s="77">
        <v>6.45</v>
      </c>
    </row>
    <row r="38" spans="1:8" x14ac:dyDescent="0.25">
      <c r="A38" s="16">
        <v>5512</v>
      </c>
      <c r="B38" s="16">
        <v>6127</v>
      </c>
      <c r="C38" s="9" t="s">
        <v>156</v>
      </c>
      <c r="D38" s="10">
        <v>0</v>
      </c>
      <c r="E38" s="10">
        <v>40</v>
      </c>
      <c r="F38" s="18">
        <v>0</v>
      </c>
      <c r="G38" s="18">
        <v>0</v>
      </c>
      <c r="H38" s="18">
        <v>0</v>
      </c>
    </row>
    <row r="39" spans="1:8" x14ac:dyDescent="0.25">
      <c r="A39" s="19">
        <v>5512</v>
      </c>
      <c r="B39" s="36"/>
      <c r="C39" s="20" t="s">
        <v>130</v>
      </c>
      <c r="D39" s="32">
        <v>0</v>
      </c>
      <c r="E39" s="32">
        <f>SUM(E37:E38)</f>
        <v>640</v>
      </c>
      <c r="F39" s="21">
        <f>SUM(F37:F38)</f>
        <v>38720</v>
      </c>
      <c r="G39" s="21">
        <v>0</v>
      </c>
      <c r="H39" s="21">
        <v>0</v>
      </c>
    </row>
    <row r="40" spans="1:8" x14ac:dyDescent="0.25">
      <c r="A40" s="84"/>
      <c r="B40" s="15"/>
      <c r="C40" s="15"/>
      <c r="D40" s="156"/>
      <c r="E40" s="156"/>
      <c r="F40" s="157"/>
      <c r="G40" s="156"/>
      <c r="H40" s="158"/>
    </row>
    <row r="41" spans="1:8" x14ac:dyDescent="0.25">
      <c r="A41" s="29">
        <v>6171</v>
      </c>
      <c r="B41" s="29">
        <v>6121</v>
      </c>
      <c r="C41" s="6" t="s">
        <v>152</v>
      </c>
      <c r="D41" s="92">
        <v>3911</v>
      </c>
      <c r="E41" s="92">
        <v>59</v>
      </c>
      <c r="F41" s="77">
        <v>59290</v>
      </c>
      <c r="G41" s="98">
        <f t="shared" ref="G41:G43" si="7">(F41/D41)/10</f>
        <v>1.5159805676297622</v>
      </c>
      <c r="H41" s="98">
        <v>100.49</v>
      </c>
    </row>
    <row r="42" spans="1:8" x14ac:dyDescent="0.25">
      <c r="A42" s="16">
        <v>6171</v>
      </c>
      <c r="B42" s="16">
        <v>6122</v>
      </c>
      <c r="C42" s="9" t="s">
        <v>157</v>
      </c>
      <c r="D42" s="10">
        <v>560</v>
      </c>
      <c r="E42" s="10">
        <v>241</v>
      </c>
      <c r="F42" s="18">
        <v>241607</v>
      </c>
      <c r="G42" s="7">
        <v>43.14</v>
      </c>
      <c r="H42" s="7">
        <v>100.25</v>
      </c>
    </row>
    <row r="43" spans="1:8" x14ac:dyDescent="0.25">
      <c r="A43" s="11">
        <v>6171</v>
      </c>
      <c r="B43" s="11"/>
      <c r="C43" s="12" t="s">
        <v>32</v>
      </c>
      <c r="D43" s="13">
        <f>SUM(D41:D42)</f>
        <v>4471</v>
      </c>
      <c r="E43" s="13">
        <f>SUM(E41:E42)</f>
        <v>300</v>
      </c>
      <c r="F43" s="14">
        <f>SUM(F41:F42)</f>
        <v>300897</v>
      </c>
      <c r="G43" s="14">
        <f t="shared" si="7"/>
        <v>6.7299709237307086</v>
      </c>
      <c r="H43" s="14">
        <f t="shared" ref="H43" si="8">(F43/E43)/10</f>
        <v>100.29900000000001</v>
      </c>
    </row>
    <row r="44" spans="1:8" x14ac:dyDescent="0.25">
      <c r="A44" s="87"/>
      <c r="B44" s="87"/>
      <c r="C44" s="64"/>
      <c r="D44" s="88"/>
      <c r="E44" s="88"/>
      <c r="F44" s="89"/>
      <c r="G44" s="89"/>
      <c r="H44" s="89"/>
    </row>
    <row r="45" spans="1:8" x14ac:dyDescent="0.25">
      <c r="A45" s="12" t="s">
        <v>158</v>
      </c>
      <c r="B45" s="12"/>
      <c r="C45" s="12"/>
      <c r="D45" s="14">
        <v>25609</v>
      </c>
      <c r="E45" s="14">
        <v>23933</v>
      </c>
      <c r="F45" s="14">
        <v>8024655.8099999996</v>
      </c>
      <c r="G45" s="14">
        <v>31.34</v>
      </c>
      <c r="H45" s="14">
        <f>(F45/E45)/10</f>
        <v>33.529669535787406</v>
      </c>
    </row>
    <row r="46" spans="1:8" x14ac:dyDescent="0.25">
      <c r="A46" s="64"/>
      <c r="B46" s="64"/>
      <c r="C46" s="64"/>
      <c r="D46" s="99"/>
      <c r="E46" s="99"/>
      <c r="F46" s="99"/>
      <c r="G46" s="89"/>
      <c r="H46" s="89"/>
    </row>
    <row r="47" spans="1:8" x14ac:dyDescent="0.25">
      <c r="A47" s="64"/>
      <c r="B47" s="64"/>
      <c r="C47" s="64"/>
      <c r="D47" s="99"/>
      <c r="E47" s="99"/>
      <c r="F47" s="99"/>
      <c r="G47" s="89"/>
      <c r="H47" s="89"/>
    </row>
    <row r="48" spans="1:8" x14ac:dyDescent="0.25">
      <c r="A48" s="187" t="s">
        <v>159</v>
      </c>
      <c r="B48" s="187"/>
      <c r="C48" s="187"/>
      <c r="D48" s="187"/>
      <c r="E48" s="187"/>
      <c r="F48" s="187"/>
      <c r="G48" s="187"/>
      <c r="H48" s="187"/>
    </row>
    <row r="49" spans="1:8" ht="33.75" customHeight="1" x14ac:dyDescent="0.25">
      <c r="A49" s="188"/>
      <c r="B49" s="189"/>
      <c r="C49" s="189"/>
      <c r="D49" s="153" t="s">
        <v>3</v>
      </c>
      <c r="E49" s="154" t="s">
        <v>4</v>
      </c>
      <c r="F49" s="155" t="s">
        <v>5</v>
      </c>
      <c r="G49" s="154" t="s">
        <v>6</v>
      </c>
      <c r="H49" s="154" t="s">
        <v>7</v>
      </c>
    </row>
    <row r="50" spans="1:8" x14ac:dyDescent="0.25">
      <c r="A50" s="190" t="s">
        <v>151</v>
      </c>
      <c r="B50" s="190"/>
      <c r="C50" s="190"/>
      <c r="D50" s="68">
        <v>17384</v>
      </c>
      <c r="E50" s="68">
        <v>23138</v>
      </c>
      <c r="F50" s="75">
        <v>40889752.75</v>
      </c>
      <c r="G50" s="75">
        <f>(F50/D50)/10</f>
        <v>235.2148685572941</v>
      </c>
      <c r="H50" s="75">
        <f>(F50/E50)/10</f>
        <v>176.72120645691069</v>
      </c>
    </row>
    <row r="51" spans="1:8" ht="9.75" customHeight="1" x14ac:dyDescent="0.25">
      <c r="A51" s="191"/>
      <c r="B51" s="192"/>
      <c r="C51" s="192"/>
      <c r="D51" s="33"/>
      <c r="E51" s="33"/>
      <c r="F51" s="26"/>
      <c r="G51" s="26"/>
      <c r="H51" s="91"/>
    </row>
    <row r="52" spans="1:8" x14ac:dyDescent="0.25">
      <c r="A52" s="193" t="s">
        <v>158</v>
      </c>
      <c r="B52" s="193"/>
      <c r="C52" s="193"/>
      <c r="D52" s="30">
        <f>D45</f>
        <v>25609</v>
      </c>
      <c r="E52" s="30">
        <f>E45</f>
        <v>23933</v>
      </c>
      <c r="F52" s="31">
        <f>F45</f>
        <v>8024655.8099999996</v>
      </c>
      <c r="G52" s="31">
        <f>(F52/D52)/10</f>
        <v>31.335295443008317</v>
      </c>
      <c r="H52" s="31">
        <f>(F52/E52)/10</f>
        <v>33.529669535787406</v>
      </c>
    </row>
    <row r="53" spans="1:8" ht="9" customHeight="1" x14ac:dyDescent="0.25">
      <c r="A53" s="186"/>
      <c r="B53" s="184"/>
      <c r="C53" s="184"/>
      <c r="D53" s="15"/>
      <c r="E53" s="15"/>
      <c r="F53" s="152"/>
      <c r="G53" s="15"/>
      <c r="H53" s="105"/>
    </row>
    <row r="54" spans="1:8" x14ac:dyDescent="0.25">
      <c r="A54" s="194" t="s">
        <v>160</v>
      </c>
      <c r="B54" s="194"/>
      <c r="C54" s="194"/>
      <c r="D54" s="145">
        <f>SUM(D50+D52)</f>
        <v>42993</v>
      </c>
      <c r="E54" s="145">
        <f>E50+E52</f>
        <v>47071</v>
      </c>
      <c r="F54" s="146">
        <v>48914408.560000002</v>
      </c>
      <c r="G54" s="146">
        <f>(F54/D54)/10</f>
        <v>113.7729596911125</v>
      </c>
      <c r="H54" s="146">
        <f>(F54/E54)/10</f>
        <v>103.9162298655223</v>
      </c>
    </row>
    <row r="55" spans="1:8" ht="9.75" customHeight="1" x14ac:dyDescent="0.25">
      <c r="A55" s="185"/>
      <c r="B55" s="185"/>
      <c r="C55" s="185"/>
      <c r="D55" s="195"/>
      <c r="E55" s="195"/>
      <c r="F55" s="195"/>
      <c r="G55" s="195"/>
      <c r="H55" s="195"/>
    </row>
    <row r="56" spans="1:8" x14ac:dyDescent="0.25">
      <c r="A56" s="185" t="s">
        <v>161</v>
      </c>
      <c r="B56" s="185"/>
      <c r="C56" s="185"/>
      <c r="D56" s="9">
        <v>-211</v>
      </c>
      <c r="E56" s="10">
        <v>-211</v>
      </c>
      <c r="F56" s="18">
        <v>-25325076.300000001</v>
      </c>
      <c r="G56" s="18">
        <f>(F56/D56)/10</f>
        <v>12002.405829383886</v>
      </c>
      <c r="H56" s="18">
        <f>(F56/E56)/10</f>
        <v>12002.405829383886</v>
      </c>
    </row>
    <row r="57" spans="1:8" ht="9.75" customHeight="1" x14ac:dyDescent="0.25">
      <c r="A57" s="195"/>
      <c r="B57" s="195"/>
      <c r="C57" s="195"/>
      <c r="D57" s="195"/>
      <c r="E57" s="195"/>
      <c r="F57" s="195"/>
      <c r="G57" s="195"/>
      <c r="H57" s="195"/>
    </row>
    <row r="58" spans="1:8" x14ac:dyDescent="0.25">
      <c r="A58" s="185" t="s">
        <v>162</v>
      </c>
      <c r="B58" s="185"/>
      <c r="C58" s="185"/>
      <c r="D58" s="13">
        <f>D54+(D56)</f>
        <v>42782</v>
      </c>
      <c r="E58" s="13">
        <f>E54+(E56)</f>
        <v>46860</v>
      </c>
      <c r="F58" s="14">
        <v>23589322.260000002</v>
      </c>
      <c r="G58" s="14">
        <v>55.14</v>
      </c>
      <c r="H58" s="14">
        <v>50.34</v>
      </c>
    </row>
  </sheetData>
  <mergeCells count="11">
    <mergeCell ref="A54:C54"/>
    <mergeCell ref="A55:H55"/>
    <mergeCell ref="A56:C56"/>
    <mergeCell ref="A57:H57"/>
    <mergeCell ref="A58:C58"/>
    <mergeCell ref="A53:C53"/>
    <mergeCell ref="A48:H48"/>
    <mergeCell ref="A49:C49"/>
    <mergeCell ref="A50:C50"/>
    <mergeCell ref="A51:C51"/>
    <mergeCell ref="A52:C52"/>
  </mergeCells>
  <pageMargins left="0.7" right="0.7" top="0.78740157499999996" bottom="0.78740157499999996" header="0.3" footer="0.3"/>
  <pageSetup paperSize="9" orientation="landscape" r:id="rId1"/>
  <headerFooter>
    <oddHeader>&amp;LPříloha č. 4&amp;CStatutární město Ostrava
rozbor hospodaření městského obvodu Proskovice k 31.12.2025 - KAPITÁLOVÉ VÝDAJE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Příjmy</vt:lpstr>
      <vt:lpstr>Příjmy kapitálové</vt:lpstr>
      <vt:lpstr>Výdaje</vt:lpstr>
      <vt:lpstr>Výdaje kapitálové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Paličková Táňa</dc:creator>
  <cp:lastModifiedBy>Blažková Jitka</cp:lastModifiedBy>
  <cp:lastPrinted>2026-05-21T17:05:24Z</cp:lastPrinted>
  <dcterms:created xsi:type="dcterms:W3CDTF">2026-05-21T16:02:06Z</dcterms:created>
  <dcterms:modified xsi:type="dcterms:W3CDTF">2026-05-26T06:46:53Z</dcterms:modified>
</cp:coreProperties>
</file>